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521" windowWidth="9600" windowHeight="11640" tabRatio="486" activeTab="0"/>
  </bookViews>
  <sheets>
    <sheet name="入力" sheetId="1" r:id="rId1"/>
  </sheets>
  <definedNames>
    <definedName name="_xlnm.Print_Area" localSheetId="0">'入力'!$B$1:$BQ$300</definedName>
  </definedNames>
  <calcPr fullCalcOnLoad="1"/>
</workbook>
</file>

<file path=xl/sharedStrings.xml><?xml version="1.0" encoding="utf-8"?>
<sst xmlns="http://schemas.openxmlformats.org/spreadsheetml/2006/main" count="1011" uniqueCount="386">
  <si>
    <t>４部優勝</t>
  </si>
  <si>
    <t>４部準優勝</t>
  </si>
  <si>
    <t>B2</t>
  </si>
  <si>
    <t>TEAMBLOWIN</t>
  </si>
  <si>
    <t>順位</t>
  </si>
  <si>
    <t>(勝敗)</t>
  </si>
  <si>
    <t>勝敗</t>
  </si>
  <si>
    <t>得失ｾｯﾄ</t>
  </si>
  <si>
    <t>得失点</t>
  </si>
  <si>
    <t>勝</t>
  </si>
  <si>
    <t>敗</t>
  </si>
  <si>
    <t>失</t>
  </si>
  <si>
    <t>差</t>
  </si>
  <si>
    <t>男子初心者優勝</t>
  </si>
  <si>
    <t>男子初心者準優勝</t>
  </si>
  <si>
    <t>勝</t>
  </si>
  <si>
    <t>得</t>
  </si>
  <si>
    <t>タイム</t>
  </si>
  <si>
    <t>今井康浩</t>
  </si>
  <si>
    <t>新宮ﾊﾞﾄﾞ同好会</t>
  </si>
  <si>
    <t>ｱｽﾃｨｽ</t>
  </si>
  <si>
    <t>近藤康太</t>
  </si>
  <si>
    <t>阿部一輝</t>
  </si>
  <si>
    <t>土居ｸﾗﾌﾞ</t>
  </si>
  <si>
    <t>森勇気</t>
  </si>
  <si>
    <t>深貝靖</t>
  </si>
  <si>
    <t>阿部一恵</t>
  </si>
  <si>
    <t>合田晃友</t>
  </si>
  <si>
    <t>石川澄広</t>
  </si>
  <si>
    <t>トーヨ</t>
  </si>
  <si>
    <t>高橋和宏</t>
  </si>
  <si>
    <t>河村拓哉</t>
  </si>
  <si>
    <t>三島高校</t>
  </si>
  <si>
    <t>土居中</t>
  </si>
  <si>
    <t>神野徹</t>
  </si>
  <si>
    <t>ビギナー</t>
  </si>
  <si>
    <t>近藤すみ代</t>
  </si>
  <si>
    <t>秦宏樹</t>
  </si>
  <si>
    <t>横山昴成</t>
  </si>
  <si>
    <t>合田清彦</t>
  </si>
  <si>
    <t>中山大輔</t>
  </si>
  <si>
    <t>石川豪城</t>
  </si>
  <si>
    <t>越智政仁</t>
  </si>
  <si>
    <t>足立ひろみ</t>
  </si>
  <si>
    <t>鈴木万利</t>
  </si>
  <si>
    <t>合田直子</t>
  </si>
  <si>
    <t>川之江</t>
  </si>
  <si>
    <t>宗次英子</t>
  </si>
  <si>
    <t>森川里香</t>
  </si>
  <si>
    <t>篠原幸枝</t>
  </si>
  <si>
    <t>矢野初美</t>
  </si>
  <si>
    <t>清水涼子</t>
  </si>
  <si>
    <t>加藤晴美</t>
  </si>
  <si>
    <t>阿部佳人</t>
  </si>
  <si>
    <t>A1</t>
  </si>
  <si>
    <t>京極凌</t>
  </si>
  <si>
    <t>田邊晃士</t>
  </si>
  <si>
    <t>森井廉</t>
  </si>
  <si>
    <t>三宅杏奈</t>
  </si>
  <si>
    <t>仙波史也</t>
  </si>
  <si>
    <t>続木正</t>
  </si>
  <si>
    <t>加地正治</t>
  </si>
  <si>
    <t>宇摩美人</t>
  </si>
  <si>
    <t>三好昇</t>
  </si>
  <si>
    <t>笹野洋代</t>
  </si>
  <si>
    <t>加地幹</t>
  </si>
  <si>
    <t>篠原裕一</t>
  </si>
  <si>
    <t>松山峻</t>
  </si>
  <si>
    <t>丹下治代</t>
  </si>
  <si>
    <t>三好真子</t>
  </si>
  <si>
    <t>井上訓臣</t>
  </si>
  <si>
    <t>関川ｸﾗﾌﾞ</t>
  </si>
  <si>
    <t>曽我部清</t>
  </si>
  <si>
    <t>加藤篤</t>
  </si>
  <si>
    <t>加地優太</t>
  </si>
  <si>
    <t>鈴木高弘</t>
  </si>
  <si>
    <t>青木翔太</t>
  </si>
  <si>
    <t>尾鷹達哉</t>
  </si>
  <si>
    <t>小笠竜也</t>
  </si>
  <si>
    <t>脇一希</t>
  </si>
  <si>
    <t>新宮中</t>
  </si>
  <si>
    <t>大西礼朗</t>
  </si>
  <si>
    <t>石川勝斗</t>
  </si>
  <si>
    <t>加藤龍一</t>
  </si>
  <si>
    <t>東村涼</t>
  </si>
  <si>
    <t>香川大帆</t>
  </si>
  <si>
    <t>大石龍司</t>
  </si>
  <si>
    <t>竹本弘樹</t>
  </si>
  <si>
    <t>石川大輝</t>
  </si>
  <si>
    <t>高橋巧成</t>
  </si>
  <si>
    <t>木村智也</t>
  </si>
  <si>
    <t>曽根隆志</t>
  </si>
  <si>
    <t>松岡靖男</t>
  </si>
  <si>
    <t>山川政人</t>
  </si>
  <si>
    <t>尾崎麻衣</t>
  </si>
  <si>
    <t>秦泉寺拓也</t>
  </si>
  <si>
    <t>石川祥</t>
  </si>
  <si>
    <t>参鍋太郎</t>
  </si>
  <si>
    <t>高津泰昇</t>
  </si>
  <si>
    <t>林力也</t>
  </si>
  <si>
    <t>渡邊裕哉</t>
  </si>
  <si>
    <t>岸剣史</t>
  </si>
  <si>
    <t>近藤冴磨</t>
  </si>
  <si>
    <t>松原孝介</t>
  </si>
  <si>
    <t>山本真聖</t>
  </si>
  <si>
    <t>宮崎佑太</t>
  </si>
  <si>
    <t>宮崎良太</t>
  </si>
  <si>
    <t>鈴木康格</t>
  </si>
  <si>
    <t>日野剛志</t>
  </si>
  <si>
    <t>河野風吹</t>
  </si>
  <si>
    <t>続木茉実</t>
  </si>
  <si>
    <t>萩尾律奈</t>
  </si>
  <si>
    <t>村上ありさ</t>
  </si>
  <si>
    <t>鈴木志歩</t>
  </si>
  <si>
    <t>斎藤里央</t>
  </si>
  <si>
    <t>山田春菜</t>
  </si>
  <si>
    <t>曽我部優奈</t>
  </si>
  <si>
    <t>三木幸穂</t>
  </si>
  <si>
    <t>真鍋美優</t>
  </si>
  <si>
    <t>加藤七海</t>
  </si>
  <si>
    <t>野村由愛</t>
  </si>
  <si>
    <t>川上紗南</t>
  </si>
  <si>
    <t>藤田武也</t>
  </si>
  <si>
    <t>真鍋勝行</t>
  </si>
  <si>
    <t>柚山治</t>
  </si>
  <si>
    <t>仙波直久</t>
  </si>
  <si>
    <t>仙波紗代子</t>
  </si>
  <si>
    <t>真鍋英輝</t>
  </si>
  <si>
    <t>大久保宏茂</t>
  </si>
  <si>
    <t>久保敬志</t>
  </si>
  <si>
    <t>真木誠</t>
  </si>
  <si>
    <t>藤原慎也</t>
  </si>
  <si>
    <t>田中隆司</t>
  </si>
  <si>
    <t>河端駿希</t>
  </si>
  <si>
    <t>保子尚毅</t>
  </si>
  <si>
    <t>岸祐哉</t>
  </si>
  <si>
    <t>岸保昭</t>
  </si>
  <si>
    <t>葛城梨乃</t>
  </si>
  <si>
    <t>長原芽美</t>
  </si>
  <si>
    <t>酒商ながはら</t>
  </si>
  <si>
    <t>薦田あかね</t>
  </si>
  <si>
    <t>阿部萌</t>
  </si>
  <si>
    <t>ｻﾝﾀﾞｰｽﾞ</t>
  </si>
  <si>
    <t>TEAM CONDOO</t>
  </si>
  <si>
    <t>ﾁｰﾑﾌﾞﾁｽﾀ</t>
  </si>
  <si>
    <t>初心者</t>
  </si>
  <si>
    <t>前谷祐太</t>
  </si>
  <si>
    <t>脇真紀子</t>
  </si>
  <si>
    <t>石川竜郎</t>
  </si>
  <si>
    <t>中村拓司</t>
  </si>
  <si>
    <t>大塚翔大</t>
  </si>
  <si>
    <t>神郷ＪＣＢ</t>
  </si>
  <si>
    <t>安部麗奈</t>
  </si>
  <si>
    <t>信藤美乃</t>
  </si>
  <si>
    <t>長原凪沙</t>
  </si>
  <si>
    <t>信藤千乃</t>
  </si>
  <si>
    <t>山内義久</t>
  </si>
  <si>
    <t>長原由純</t>
  </si>
  <si>
    <t>長原正悟</t>
  </si>
  <si>
    <t>男子２部Ａ</t>
  </si>
  <si>
    <t>男子２部Ｂ</t>
  </si>
  <si>
    <t>男子４部Ａ</t>
  </si>
  <si>
    <t>男子４部Ｂ</t>
  </si>
  <si>
    <t>男子４部Ｃ</t>
  </si>
  <si>
    <t>男子４部Ｄ</t>
  </si>
  <si>
    <t>男子５部Ａ</t>
  </si>
  <si>
    <t>男子５部Ｂ</t>
  </si>
  <si>
    <t>男子初心者Ａ</t>
  </si>
  <si>
    <t>男子初心者Ｂ</t>
  </si>
  <si>
    <t>男子初心者Ｃ</t>
  </si>
  <si>
    <t>男子初心者Ｄ</t>
  </si>
  <si>
    <t>TEAM CONDOO</t>
  </si>
  <si>
    <t>ｻﾝﾀﾞｰｽﾞ</t>
  </si>
  <si>
    <t>男子３部は</t>
  </si>
  <si>
    <t>オープン参加</t>
  </si>
  <si>
    <t>ｵｰﾌﾟﾝ参加で</t>
  </si>
  <si>
    <t>決勝ﾄｰﾅﾒﾝﾄに</t>
  </si>
  <si>
    <t>は上がらない</t>
  </si>
  <si>
    <t>女子５部は</t>
  </si>
  <si>
    <t>女子２部</t>
  </si>
  <si>
    <t>A1</t>
  </si>
  <si>
    <t>B2</t>
  </si>
  <si>
    <t>A2</t>
  </si>
  <si>
    <t>B1</t>
  </si>
  <si>
    <t>得</t>
  </si>
  <si>
    <t>Ａ１</t>
  </si>
  <si>
    <t>Ｄ２</t>
  </si>
  <si>
    <t>Ｂ１</t>
  </si>
  <si>
    <t>Ｃ２</t>
  </si>
  <si>
    <t>Ｃ１</t>
  </si>
  <si>
    <t>Ｂ２</t>
  </si>
  <si>
    <t>Ｄ１</t>
  </si>
  <si>
    <t>Ａ２</t>
  </si>
  <si>
    <r>
      <t>女子２部</t>
    </r>
    <r>
      <rPr>
        <b/>
        <sz val="12"/>
        <color indexed="8"/>
        <rFont val="HG丸ｺﾞｼｯｸM-PRO"/>
        <family val="3"/>
      </rPr>
      <t>（リーグ戦のみ）</t>
    </r>
  </si>
  <si>
    <t>山内義久</t>
  </si>
  <si>
    <t>土居ｸﾗﾌﾞ</t>
  </si>
  <si>
    <t>女子３部・４部</t>
  </si>
  <si>
    <t>女子３部と４部を混ぜてリーグ戦</t>
  </si>
  <si>
    <t>男子３部優勝</t>
  </si>
  <si>
    <t>女子３部優勝</t>
  </si>
  <si>
    <t>女子４部優勝</t>
  </si>
  <si>
    <t>女子５部優勝</t>
  </si>
  <si>
    <t>女子５部の２チームは、男子初心者のリーグ戦に入る。</t>
  </si>
  <si>
    <t>但し、オープン参加で決勝には上がらない。</t>
  </si>
  <si>
    <t>女子初心者優勝</t>
  </si>
  <si>
    <t>女子初心者準優勝</t>
  </si>
  <si>
    <t>女子初心者Ａ</t>
  </si>
  <si>
    <t>女子初心者Ｂ</t>
  </si>
  <si>
    <t>男子４部</t>
  </si>
  <si>
    <t>YONDEN</t>
  </si>
  <si>
    <t>郭 昊</t>
  </si>
  <si>
    <t>ﾁｰﾑﾌﾞﾁｽﾀ</t>
  </si>
  <si>
    <t>YU-SHI</t>
  </si>
  <si>
    <t>ＬＤＭ</t>
  </si>
  <si>
    <t>ｱｵｷﾀｰﾎﾞ</t>
  </si>
  <si>
    <t>岡部真樹</t>
  </si>
  <si>
    <t>Ａ'ｓ</t>
  </si>
  <si>
    <t>カミくらぶ</t>
  </si>
  <si>
    <t>男子２部</t>
  </si>
  <si>
    <t>（2位あがり）</t>
  </si>
  <si>
    <t>男子５部</t>
  </si>
  <si>
    <t>男子５部準優勝</t>
  </si>
  <si>
    <t>男子５部優勝</t>
  </si>
  <si>
    <t>男子２部優勝</t>
  </si>
  <si>
    <t>男子２部準優勝</t>
  </si>
  <si>
    <t>ｵｰﾌﾟﾝ
参加</t>
  </si>
  <si>
    <t>男子</t>
  </si>
  <si>
    <t>女子</t>
  </si>
  <si>
    <t>3部</t>
  </si>
  <si>
    <t>5部</t>
  </si>
  <si>
    <t>4部</t>
  </si>
  <si>
    <t>ｻﾝﾀﾞｰｽﾞ</t>
  </si>
  <si>
    <t>土居ｸﾗﾌﾞ</t>
  </si>
  <si>
    <t>土居中</t>
  </si>
  <si>
    <t>酒商ながはら</t>
  </si>
  <si>
    <t>ｱｽﾃｨｽ</t>
  </si>
  <si>
    <t>男子３部準優勝</t>
  </si>
  <si>
    <t>土居ｸﾗﾌﾞ</t>
  </si>
  <si>
    <t>女子３部準優勝</t>
  </si>
  <si>
    <t>女子４部準優勝</t>
  </si>
  <si>
    <t>三島高校</t>
  </si>
  <si>
    <t>キケン</t>
  </si>
  <si>
    <t>勝敗差</t>
  </si>
  <si>
    <t>ｻﾝﾀﾞｰｽﾞ</t>
  </si>
  <si>
    <t>女子５部準優勝</t>
  </si>
  <si>
    <t>加藤晴美</t>
  </si>
  <si>
    <t>川上紗南</t>
  </si>
  <si>
    <t>三島高校</t>
  </si>
  <si>
    <t>三島高校</t>
  </si>
  <si>
    <t>川之江</t>
  </si>
  <si>
    <t>伊藤真二</t>
  </si>
  <si>
    <t>加藤隆平</t>
  </si>
  <si>
    <t>加藤隆平</t>
  </si>
  <si>
    <t>1</t>
  </si>
  <si>
    <t>2</t>
  </si>
  <si>
    <t>3</t>
  </si>
  <si>
    <t>1</t>
  </si>
  <si>
    <t>2</t>
  </si>
  <si>
    <t>3</t>
  </si>
  <si>
    <t>4</t>
  </si>
  <si>
    <t>4</t>
  </si>
  <si>
    <t>1</t>
  </si>
  <si>
    <t>4</t>
  </si>
  <si>
    <t>2</t>
  </si>
  <si>
    <t>1</t>
  </si>
  <si>
    <t>1</t>
  </si>
  <si>
    <t>4</t>
  </si>
  <si>
    <t>キケン</t>
  </si>
  <si>
    <t>B1</t>
  </si>
  <si>
    <t>A2</t>
  </si>
  <si>
    <t>長原凪沙</t>
  </si>
  <si>
    <t>信藤千乃</t>
  </si>
  <si>
    <t>三木幸穂</t>
  </si>
  <si>
    <t>土居中</t>
  </si>
  <si>
    <t>真鍋美優</t>
  </si>
  <si>
    <t>河野風吹</t>
  </si>
  <si>
    <t>続木茉実</t>
  </si>
  <si>
    <t>笹野洋代</t>
  </si>
  <si>
    <t>宇摩美人</t>
  </si>
  <si>
    <t>加地幹</t>
  </si>
  <si>
    <t>宇摩美人</t>
  </si>
  <si>
    <t>神郷ＪＢＣ</t>
  </si>
  <si>
    <t>神郷ＪＢＢ</t>
  </si>
  <si>
    <t>新宮ﾊﾞﾄﾞ同好会</t>
  </si>
  <si>
    <t>新宮ﾊﾞﾄﾞ同好会</t>
  </si>
  <si>
    <t>19-21</t>
  </si>
  <si>
    <t>21-18</t>
  </si>
  <si>
    <t>13-21</t>
  </si>
  <si>
    <t>ﾁｰﾑﾌﾞﾁｽﾀ</t>
  </si>
  <si>
    <t>真木誠</t>
  </si>
  <si>
    <t>加藤隆平</t>
  </si>
  <si>
    <t>高橋和宏</t>
  </si>
  <si>
    <t>脇真紀子</t>
  </si>
  <si>
    <t>鈴木万利</t>
  </si>
  <si>
    <t>清水涼子</t>
  </si>
  <si>
    <t>合田直子</t>
  </si>
  <si>
    <t>篠原幸枝</t>
  </si>
  <si>
    <t>加藤七海</t>
  </si>
  <si>
    <t>矢野初美</t>
  </si>
  <si>
    <t>野村由愛</t>
  </si>
  <si>
    <t>足立ひろみ</t>
  </si>
  <si>
    <t>三宅杏奈</t>
  </si>
  <si>
    <t>男子３部</t>
  </si>
  <si>
    <t>市役所</t>
  </si>
  <si>
    <t>新宮ﾊﾞﾄﾞ</t>
  </si>
  <si>
    <t>市役所</t>
  </si>
  <si>
    <t>男子２部 優勝</t>
  </si>
  <si>
    <t>男子３部 優勝</t>
  </si>
  <si>
    <t>男子４部 優勝</t>
  </si>
  <si>
    <t>男子初心者 優勝</t>
  </si>
  <si>
    <t>男子２部 準優勝</t>
  </si>
  <si>
    <t>男子３部 準優勝</t>
  </si>
  <si>
    <t>男子４部 準優勝</t>
  </si>
  <si>
    <t>男子初心者 準優勝</t>
  </si>
  <si>
    <t>女子３部 優勝</t>
  </si>
  <si>
    <t>女子４部 優勝</t>
  </si>
  <si>
    <t>女子２部 準優勝</t>
  </si>
  <si>
    <t>女子３部 準優勝</t>
  </si>
  <si>
    <t>女子４部 準優勝</t>
  </si>
  <si>
    <t>女子５部</t>
  </si>
  <si>
    <t>酒商ながはら</t>
  </si>
  <si>
    <t>女子初心者 優勝</t>
  </si>
  <si>
    <t>女子初心者 準優勝</t>
  </si>
  <si>
    <t>男子５部 優勝</t>
  </si>
  <si>
    <t>男子５部 準優勝</t>
  </si>
  <si>
    <t>女子５部 優勝</t>
  </si>
  <si>
    <t>女子５部 準優勝</t>
  </si>
  <si>
    <t>尾崎健二</t>
  </si>
  <si>
    <t>阿部佳人</t>
  </si>
  <si>
    <t>阿部一輝</t>
  </si>
  <si>
    <t>森勇気</t>
  </si>
  <si>
    <t>TEAM CONDOO</t>
  </si>
  <si>
    <t>新宮ﾊﾞﾄﾞ</t>
  </si>
  <si>
    <t>宇摩美人</t>
  </si>
  <si>
    <t>TEAMBLOWIN</t>
  </si>
  <si>
    <t>Ａ'ｓ</t>
  </si>
  <si>
    <t>カミくらぶ</t>
  </si>
  <si>
    <t>タイム</t>
  </si>
  <si>
    <t>神郷ＪＢＣ</t>
  </si>
  <si>
    <t>神郷JBC</t>
  </si>
  <si>
    <t>河村拓哉</t>
  </si>
  <si>
    <t>合田晃友</t>
  </si>
  <si>
    <t>秦泉寺拓也</t>
  </si>
  <si>
    <t>越智政仁</t>
  </si>
  <si>
    <t>石川澄広</t>
  </si>
  <si>
    <t>石川祥</t>
  </si>
  <si>
    <t>仙波史也</t>
  </si>
  <si>
    <t>篠原裕一</t>
  </si>
  <si>
    <t>山川政人</t>
  </si>
  <si>
    <t>横山昴成</t>
  </si>
  <si>
    <t>松山峻</t>
  </si>
  <si>
    <t>尾崎麻衣</t>
  </si>
  <si>
    <t>阿部萌</t>
  </si>
  <si>
    <t>第６回市民スポーツ祭バドミントン大会　H23.10.9（日）参加者数122名</t>
  </si>
  <si>
    <t>女子２部 優勝</t>
  </si>
  <si>
    <t>TEAM CONDOO</t>
  </si>
  <si>
    <t>三島高校</t>
  </si>
  <si>
    <t>ｱｽﾃｨｽ</t>
  </si>
  <si>
    <t>市役所</t>
  </si>
  <si>
    <t>酒商ながはら</t>
  </si>
  <si>
    <t>新宮ﾊﾞﾄﾞ同好会</t>
  </si>
  <si>
    <t>宇摩美人</t>
  </si>
  <si>
    <t>Ａ'ｓ</t>
  </si>
  <si>
    <t>川之江</t>
  </si>
  <si>
    <t>カミくらぶ</t>
  </si>
  <si>
    <t>Ａ'ｓ</t>
  </si>
  <si>
    <t>カミくらぶ</t>
  </si>
  <si>
    <t>タイム</t>
  </si>
  <si>
    <t>土居中</t>
  </si>
  <si>
    <t>タイム</t>
  </si>
  <si>
    <t>タイム</t>
  </si>
  <si>
    <t>三島高校</t>
  </si>
  <si>
    <t>神郷ＪＢＣ</t>
  </si>
  <si>
    <t>神郷ＪＢＣ</t>
  </si>
  <si>
    <t>上記リーグﾞ戦の中で、３部どうしの</t>
  </si>
  <si>
    <t>敗者を３部準優勝とする。</t>
  </si>
  <si>
    <t>女子３部の結果は、</t>
  </si>
  <si>
    <t>女子４部の結果は、</t>
  </si>
  <si>
    <t>上記リーグ戦の中で、４部どうしの</t>
  </si>
  <si>
    <t>敗者を４部準優勝とする。</t>
  </si>
  <si>
    <t>直接対決の勝者を３部優勝、</t>
  </si>
  <si>
    <t>直接対決の勝者を４部優勝、</t>
  </si>
  <si>
    <t>酒商ながはら</t>
  </si>
  <si>
    <t>TEAMBLOWIN</t>
  </si>
  <si>
    <t>尾崎謙二</t>
  </si>
  <si>
    <t>尾崎謙二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</si>
</sst>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\(0\)"/>
    <numFmt numFmtId="177" formatCode="#,###&quot;(0)&quot;"/>
    <numFmt numFmtId="178" formatCode="##,##0&quot;()&quot;"/>
    <numFmt numFmtId="179" formatCode="##,##&quot;(&quot;0&quot;)&quot;"/>
    <numFmt numFmtId="180" formatCode="#,##&quot;(&quot;0&quot;)&quot;"/>
    <numFmt numFmtId="181" formatCode="#,##0&quot;(&quot;&quot;)&quot;"/>
    <numFmt numFmtId="182" formatCode="#,###&quot;(@)&quot;"/>
    <numFmt numFmtId="183" formatCode="#,###&quot;(&quot;&quot;)&quot;"/>
    <numFmt numFmtId="184" formatCode="#,###\(\)"/>
    <numFmt numFmtId="185" formatCode="#,###\(\ \)"/>
    <numFmt numFmtId="186" formatCode="&quot;(&quot;@&quot;)&quot;"/>
    <numFmt numFmtId="187" formatCode="\(@\)"/>
    <numFmt numFmtId="188" formatCode="\-"/>
    <numFmt numFmtId="189" formatCode="&quot;&quot;@&quot;位&quot;"/>
    <numFmt numFmtId="190" formatCode="&quot;(&quot;@&quot;勝&quot;"/>
    <numFmt numFmtId="191" formatCode="&quot;&quot;@&quot;敗)&quot;"/>
    <numFmt numFmtId="192" formatCode="m/d;@"/>
    <numFmt numFmtId="193" formatCode="0;[Red]0"/>
    <numFmt numFmtId="194" formatCode="&quot;&quot;0&quot;ﾁｰﾑ&quot;"/>
    <numFmt numFmtId="195" formatCode="&quot;×&quot;0&quot;組&quot;"/>
    <numFmt numFmtId="196" formatCode="&quot;&quot;0&quot;ｹﾞｰﾑ&quot;"/>
    <numFmt numFmtId="197" formatCode="&quot;×&quot;0&quot;ﾌﾞﾛｯｸ&quot;"/>
    <numFmt numFmtId="198" formatCode="&quot;×&quot;0&quot;&quot;"/>
    <numFmt numFmtId="199" formatCode="#,##0.0;[Red]\-#,##0.0"/>
    <numFmt numFmtId="200" formatCode="#,##0.0_ ;[Red]\-#,##0.0\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(&quot;&quot;)&quot;"/>
    <numFmt numFmtId="206" formatCode="h:mm;@"/>
    <numFmt numFmtId="207" formatCode="h&quot;時&quot;mm&quot;分&quot;;@"/>
    <numFmt numFmtId="208" formatCode="h&quot;&quot;mm&quot;分&quot;;@"/>
    <numFmt numFmtId="209" formatCode="h&quot;@&quot;mm&quot;分&quot;;@"/>
    <numFmt numFmtId="210" formatCode="&quot;&quot;@&quot;ﾁｰﾑ&quot;"/>
    <numFmt numFmtId="211" formatCode="&quot;&quot;#,##0&quot;ﾁｰﾑ&quot;"/>
  </numFmts>
  <fonts count="58">
    <font>
      <sz val="11"/>
      <name val="ＭＳ ゴシック"/>
      <family val="3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name val="標準明朝"/>
      <family val="1"/>
    </font>
    <font>
      <sz val="8"/>
      <name val="標準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sz val="20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b/>
      <sz val="22"/>
      <color indexed="8"/>
      <name val="HG丸ｺﾞｼｯｸM-PRO"/>
      <family val="3"/>
    </font>
    <font>
      <b/>
      <sz val="20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8"/>
      <color indexed="10"/>
      <name val="ＭＳ Ｐゴシック"/>
      <family val="3"/>
    </font>
    <font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0"/>
      <color indexed="8"/>
      <name val="ＭＳ Ｐゴシック"/>
      <family val="3"/>
    </font>
    <font>
      <sz val="8"/>
      <color indexed="8"/>
      <name val="HG丸ｺﾞｼｯｸM-PRO"/>
      <family val="3"/>
    </font>
    <font>
      <b/>
      <sz val="10"/>
      <color indexed="8"/>
      <name val="ＭＳ ゴシック"/>
      <family val="3"/>
    </font>
    <font>
      <b/>
      <sz val="9"/>
      <color indexed="8"/>
      <name val="HG丸ｺﾞｼｯｸM-PRO"/>
      <family val="3"/>
    </font>
    <font>
      <sz val="11"/>
      <color indexed="8"/>
      <name val="HG丸ｺﾞｼｯｸM-PRO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Up="1" diagonalDown="1">
      <left style="thin"/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 style="medium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 style="medium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medium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thin"/>
      <top>
        <color indexed="63"/>
      </top>
      <bottom style="medium"/>
      <diagonal style="thin"/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 diagonalDown="1">
      <left style="medium"/>
      <right>
        <color indexed="63"/>
      </right>
      <top>
        <color indexed="63"/>
      </top>
      <bottom style="thin"/>
      <diagonal style="hair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 diagonalDown="1">
      <left style="medium"/>
      <right>
        <color indexed="63"/>
      </right>
      <top>
        <color indexed="63"/>
      </top>
      <bottom style="medium"/>
      <diagonal style="hair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hair"/>
    </border>
    <border>
      <left style="thin">
        <color indexed="8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 diagonalUp="1" diagonalDown="1">
      <left style="medium"/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 style="medium"/>
      <top style="medium"/>
      <bottom>
        <color indexed="63"/>
      </bottom>
      <diagonal style="thin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medium"/>
      <top style="thin"/>
      <bottom>
        <color indexed="63"/>
      </bottom>
      <diagonal style="thin"/>
    </border>
    <border diagonalUp="1" diagonalDown="1">
      <left>
        <color indexed="63"/>
      </left>
      <right style="medium"/>
      <top>
        <color indexed="63"/>
      </top>
      <bottom style="thin"/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 diagonalUp="1" diagonalDown="1">
      <left>
        <color indexed="63"/>
      </left>
      <right style="thin"/>
      <top style="thin"/>
      <bottom>
        <color indexed="63"/>
      </bottom>
      <diagonal style="hair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Up="1" diagonalDown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 style="thin">
        <color indexed="8"/>
      </right>
      <top style="thin"/>
      <bottom>
        <color indexed="63"/>
      </bottom>
    </border>
    <border diagonalUp="1" diagonalDown="1">
      <left>
        <color indexed="63"/>
      </left>
      <right style="thin"/>
      <top style="medium"/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 style="medium"/>
      <diagonal style="hair"/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 diagonalUp="1" diagonalDown="1">
      <left style="medium"/>
      <right>
        <color indexed="63"/>
      </right>
      <top style="medium"/>
      <bottom>
        <color indexed="63"/>
      </bottom>
      <diagonal style="hair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 diagonalDown="1">
      <left>
        <color indexed="63"/>
      </left>
      <right style="thin"/>
      <top style="medium"/>
      <bottom>
        <color indexed="63"/>
      </bottom>
      <diagonal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 applyBorder="0">
      <alignment/>
      <protection/>
    </xf>
    <xf numFmtId="0" fontId="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708">
    <xf numFmtId="0" fontId="0" fillId="0" borderId="0" xfId="0" applyAlignment="1">
      <alignment/>
    </xf>
    <xf numFmtId="189" fontId="33" fillId="24" borderId="0" xfId="0" applyNumberFormat="1" applyFont="1" applyFill="1" applyAlignment="1">
      <alignment horizontal="center" vertical="center"/>
    </xf>
    <xf numFmtId="0" fontId="15" fillId="24" borderId="10" xfId="0" applyFont="1" applyFill="1" applyBorder="1" applyAlignment="1">
      <alignment horizontal="right" vertical="center" shrinkToFit="1"/>
    </xf>
    <xf numFmtId="0" fontId="15" fillId="24" borderId="11" xfId="0" applyFont="1" applyFill="1" applyBorder="1" applyAlignment="1">
      <alignment horizontal="right" vertical="center" shrinkToFit="1"/>
    </xf>
    <xf numFmtId="0" fontId="14" fillId="24" borderId="0" xfId="0" applyFont="1" applyFill="1" applyAlignment="1">
      <alignment vertical="center"/>
    </xf>
    <xf numFmtId="0" fontId="34" fillId="24" borderId="0" xfId="0" applyFont="1" applyFill="1" applyAlignment="1">
      <alignment vertical="center"/>
    </xf>
    <xf numFmtId="0" fontId="35" fillId="24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24" borderId="0" xfId="0" applyFont="1" applyFill="1" applyBorder="1" applyAlignment="1">
      <alignment vertical="center"/>
    </xf>
    <xf numFmtId="0" fontId="14" fillId="24" borderId="0" xfId="0" applyFont="1" applyFill="1" applyBorder="1" applyAlignment="1">
      <alignment vertical="center"/>
    </xf>
    <xf numFmtId="0" fontId="37" fillId="24" borderId="0" xfId="0" applyFont="1" applyFill="1" applyBorder="1" applyAlignment="1">
      <alignment vertical="center"/>
    </xf>
    <xf numFmtId="0" fontId="35" fillId="24" borderId="0" xfId="0" applyFont="1" applyFill="1" applyBorder="1" applyAlignment="1">
      <alignment horizontal="left" vertical="center"/>
    </xf>
    <xf numFmtId="0" fontId="15" fillId="24" borderId="0" xfId="0" applyFont="1" applyFill="1" applyBorder="1" applyAlignment="1">
      <alignment vertical="center" shrinkToFit="1"/>
    </xf>
    <xf numFmtId="0" fontId="15" fillId="24" borderId="0" xfId="0" applyFont="1" applyFill="1" applyAlignment="1">
      <alignment vertical="center" shrinkToFit="1"/>
    </xf>
    <xf numFmtId="0" fontId="15" fillId="25" borderId="12" xfId="0" applyFont="1" applyFill="1" applyBorder="1" applyAlignment="1">
      <alignment vertical="center" shrinkToFit="1"/>
    </xf>
    <xf numFmtId="0" fontId="15" fillId="24" borderId="0" xfId="0" applyFont="1" applyFill="1" applyAlignment="1">
      <alignment vertical="center"/>
    </xf>
    <xf numFmtId="0" fontId="15" fillId="24" borderId="11" xfId="0" applyFont="1" applyFill="1" applyBorder="1" applyAlignment="1">
      <alignment vertical="center" shrinkToFit="1"/>
    </xf>
    <xf numFmtId="0" fontId="15" fillId="24" borderId="13" xfId="0" applyFont="1" applyFill="1" applyBorder="1" applyAlignment="1">
      <alignment vertical="center" shrinkToFit="1"/>
    </xf>
    <xf numFmtId="0" fontId="15" fillId="25" borderId="14" xfId="0" applyFont="1" applyFill="1" applyBorder="1" applyAlignment="1">
      <alignment vertical="center" shrinkToFit="1"/>
    </xf>
    <xf numFmtId="0" fontId="15" fillId="25" borderId="13" xfId="0" applyFont="1" applyFill="1" applyBorder="1" applyAlignment="1">
      <alignment vertical="center" shrinkToFit="1"/>
    </xf>
    <xf numFmtId="0" fontId="15" fillId="25" borderId="15" xfId="0" applyFont="1" applyFill="1" applyBorder="1" applyAlignment="1">
      <alignment vertical="center" shrinkToFit="1"/>
    </xf>
    <xf numFmtId="0" fontId="15" fillId="24" borderId="16" xfId="0" applyFont="1" applyFill="1" applyBorder="1" applyAlignment="1">
      <alignment vertical="center" shrinkToFit="1"/>
    </xf>
    <xf numFmtId="0" fontId="37" fillId="24" borderId="0" xfId="0" applyFont="1" applyFill="1" applyAlignment="1">
      <alignment vertical="center" shrinkToFit="1"/>
    </xf>
    <xf numFmtId="0" fontId="15" fillId="25" borderId="0" xfId="0" applyFont="1" applyFill="1" applyBorder="1" applyAlignment="1">
      <alignment vertical="center" shrinkToFit="1"/>
    </xf>
    <xf numFmtId="0" fontId="15" fillId="24" borderId="17" xfId="0" applyFont="1" applyFill="1" applyBorder="1" applyAlignment="1">
      <alignment vertical="center" shrinkToFit="1"/>
    </xf>
    <xf numFmtId="0" fontId="15" fillId="24" borderId="12" xfId="0" applyFont="1" applyFill="1" applyBorder="1" applyAlignment="1">
      <alignment vertical="center" shrinkToFit="1"/>
    </xf>
    <xf numFmtId="0" fontId="15" fillId="25" borderId="18" xfId="0" applyFont="1" applyFill="1" applyBorder="1" applyAlignment="1">
      <alignment vertical="center" shrinkToFit="1"/>
    </xf>
    <xf numFmtId="0" fontId="15" fillId="25" borderId="19" xfId="0" applyFont="1" applyFill="1" applyBorder="1" applyAlignment="1">
      <alignment vertical="center" shrinkToFit="1"/>
    </xf>
    <xf numFmtId="0" fontId="15" fillId="24" borderId="0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center" vertical="center" shrinkToFit="1"/>
    </xf>
    <xf numFmtId="0" fontId="15" fillId="24" borderId="20" xfId="0" applyFont="1" applyFill="1" applyBorder="1" applyAlignment="1">
      <alignment vertical="center" shrinkToFit="1"/>
    </xf>
    <xf numFmtId="0" fontId="15" fillId="24" borderId="18" xfId="0" applyFont="1" applyFill="1" applyBorder="1" applyAlignment="1">
      <alignment vertical="center" shrinkToFit="1"/>
    </xf>
    <xf numFmtId="0" fontId="33" fillId="24" borderId="0" xfId="0" applyFont="1" applyFill="1" applyAlignment="1">
      <alignment horizontal="left" vertical="center"/>
    </xf>
    <xf numFmtId="0" fontId="15" fillId="25" borderId="21" xfId="0" applyFont="1" applyFill="1" applyBorder="1" applyAlignment="1">
      <alignment vertical="center" shrinkToFit="1"/>
    </xf>
    <xf numFmtId="38" fontId="35" fillId="24" borderId="0" xfId="49" applyFont="1" applyFill="1" applyBorder="1" applyAlignment="1">
      <alignment horizontal="left" vertical="center"/>
    </xf>
    <xf numFmtId="189" fontId="15" fillId="24" borderId="0" xfId="0" applyNumberFormat="1" applyFont="1" applyFill="1" applyBorder="1" applyAlignment="1">
      <alignment vertical="center"/>
    </xf>
    <xf numFmtId="0" fontId="15" fillId="24" borderId="22" xfId="0" applyFont="1" applyFill="1" applyBorder="1" applyAlignment="1">
      <alignment horizontal="center" vertical="center" shrinkToFit="1"/>
    </xf>
    <xf numFmtId="0" fontId="15" fillId="24" borderId="23" xfId="0" applyFont="1" applyFill="1" applyBorder="1" applyAlignment="1">
      <alignment horizontal="center" vertical="center" shrinkToFit="1"/>
    </xf>
    <xf numFmtId="0" fontId="15" fillId="24" borderId="24" xfId="0" applyFont="1" applyFill="1" applyBorder="1" applyAlignment="1">
      <alignment horizontal="center" vertical="center" shrinkToFit="1"/>
    </xf>
    <xf numFmtId="38" fontId="15" fillId="24" borderId="0" xfId="49" applyFont="1" applyFill="1" applyBorder="1" applyAlignment="1">
      <alignment horizontal="center" vertical="center"/>
    </xf>
    <xf numFmtId="38" fontId="15" fillId="24" borderId="0" xfId="0" applyNumberFormat="1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right" vertical="center" shrinkToFit="1"/>
    </xf>
    <xf numFmtId="188" fontId="15" fillId="24" borderId="0" xfId="0" applyNumberFormat="1" applyFont="1" applyFill="1" applyBorder="1" applyAlignment="1">
      <alignment horizontal="right" vertical="center" shrinkToFit="1"/>
    </xf>
    <xf numFmtId="0" fontId="15" fillId="4" borderId="0" xfId="0" applyFont="1" applyFill="1" applyBorder="1" applyAlignment="1">
      <alignment horizontal="right" vertical="center" shrinkToFit="1"/>
    </xf>
    <xf numFmtId="188" fontId="15" fillId="24" borderId="25" xfId="0" applyNumberFormat="1" applyFont="1" applyFill="1" applyBorder="1" applyAlignment="1">
      <alignment horizontal="right" vertical="center" shrinkToFit="1"/>
    </xf>
    <xf numFmtId="0" fontId="15" fillId="4" borderId="25" xfId="0" applyFont="1" applyFill="1" applyBorder="1" applyAlignment="1">
      <alignment horizontal="right" vertical="center" shrinkToFit="1"/>
    </xf>
    <xf numFmtId="0" fontId="15" fillId="4" borderId="26" xfId="0" applyFont="1" applyFill="1" applyBorder="1" applyAlignment="1">
      <alignment horizontal="right" vertical="center" shrinkToFit="1"/>
    </xf>
    <xf numFmtId="0" fontId="15" fillId="24" borderId="27" xfId="0" applyFont="1" applyFill="1" applyBorder="1" applyAlignment="1">
      <alignment horizontal="center" vertical="center" shrinkToFit="1"/>
    </xf>
    <xf numFmtId="0" fontId="15" fillId="24" borderId="28" xfId="0" applyFont="1" applyFill="1" applyBorder="1" applyAlignment="1">
      <alignment horizontal="center" vertical="center" shrinkToFit="1"/>
    </xf>
    <xf numFmtId="0" fontId="15" fillId="24" borderId="29" xfId="0" applyFont="1" applyFill="1" applyBorder="1" applyAlignment="1">
      <alignment horizontal="center" vertical="center" shrinkToFit="1"/>
    </xf>
    <xf numFmtId="0" fontId="15" fillId="24" borderId="30" xfId="0" applyFont="1" applyFill="1" applyBorder="1" applyAlignment="1">
      <alignment horizontal="center" vertical="center" shrinkToFit="1"/>
    </xf>
    <xf numFmtId="0" fontId="15" fillId="24" borderId="31" xfId="0" applyFont="1" applyFill="1" applyBorder="1" applyAlignment="1">
      <alignment horizontal="center" vertical="center" shrinkToFit="1"/>
    </xf>
    <xf numFmtId="0" fontId="15" fillId="4" borderId="0" xfId="0" applyNumberFormat="1" applyFont="1" applyFill="1" applyBorder="1" applyAlignment="1" quotePrefix="1">
      <alignment horizontal="right" vertical="center" shrinkToFit="1"/>
    </xf>
    <xf numFmtId="38" fontId="15" fillId="24" borderId="27" xfId="49" applyFont="1" applyFill="1" applyBorder="1" applyAlignment="1">
      <alignment horizontal="center" vertical="center" shrinkToFit="1"/>
    </xf>
    <xf numFmtId="38" fontId="15" fillId="24" borderId="0" xfId="49" applyFont="1" applyFill="1" applyBorder="1" applyAlignment="1">
      <alignment horizontal="center" vertical="center" shrinkToFit="1"/>
    </xf>
    <xf numFmtId="38" fontId="15" fillId="24" borderId="31" xfId="0" applyNumberFormat="1" applyFont="1" applyFill="1" applyBorder="1" applyAlignment="1">
      <alignment horizontal="center" vertical="center" shrinkToFit="1"/>
    </xf>
    <xf numFmtId="0" fontId="15" fillId="4" borderId="14" xfId="0" applyFont="1" applyFill="1" applyBorder="1" applyAlignment="1">
      <alignment horizontal="right" vertical="center" shrinkToFit="1"/>
    </xf>
    <xf numFmtId="0" fontId="15" fillId="4" borderId="13" xfId="0" applyFont="1" applyFill="1" applyBorder="1" applyAlignment="1">
      <alignment horizontal="right" vertical="center" shrinkToFit="1"/>
    </xf>
    <xf numFmtId="188" fontId="15" fillId="24" borderId="13" xfId="0" applyNumberFormat="1" applyFont="1" applyFill="1" applyBorder="1" applyAlignment="1">
      <alignment horizontal="right" vertical="center" shrinkToFit="1"/>
    </xf>
    <xf numFmtId="38" fontId="31" fillId="24" borderId="32" xfId="49" applyFont="1" applyFill="1" applyBorder="1" applyAlignment="1">
      <alignment horizontal="right" vertical="center" shrinkToFit="1"/>
    </xf>
    <xf numFmtId="38" fontId="31" fillId="24" borderId="0" xfId="49" applyFont="1" applyFill="1" applyBorder="1" applyAlignment="1">
      <alignment horizontal="right" vertical="center" shrinkToFit="1"/>
    </xf>
    <xf numFmtId="38" fontId="31" fillId="24" borderId="33" xfId="49" applyFont="1" applyFill="1" applyBorder="1" applyAlignment="1">
      <alignment horizontal="right" vertical="center" shrinkToFit="1"/>
    </xf>
    <xf numFmtId="0" fontId="15" fillId="24" borderId="32" xfId="0" applyFont="1" applyFill="1" applyBorder="1" applyAlignment="1">
      <alignment horizontal="right" vertical="center" shrinkToFit="1"/>
    </xf>
    <xf numFmtId="0" fontId="15" fillId="24" borderId="0" xfId="0" applyFont="1" applyFill="1" applyBorder="1" applyAlignment="1">
      <alignment horizontal="right" vertical="center" shrinkToFit="1"/>
    </xf>
    <xf numFmtId="0" fontId="15" fillId="24" borderId="34" xfId="0" applyFont="1" applyFill="1" applyBorder="1" applyAlignment="1">
      <alignment horizontal="right" vertical="center" shrinkToFit="1"/>
    </xf>
    <xf numFmtId="0" fontId="15" fillId="24" borderId="13" xfId="0" applyFont="1" applyFill="1" applyBorder="1" applyAlignment="1">
      <alignment horizontal="right" vertical="center" shrinkToFit="1"/>
    </xf>
    <xf numFmtId="0" fontId="15" fillId="24" borderId="35" xfId="0" applyFont="1" applyFill="1" applyBorder="1" applyAlignment="1">
      <alignment horizontal="center" vertical="center" shrinkToFit="1"/>
    </xf>
    <xf numFmtId="0" fontId="15" fillId="24" borderId="36" xfId="0" applyFont="1" applyFill="1" applyBorder="1" applyAlignment="1">
      <alignment horizontal="center" vertical="center" shrinkToFit="1"/>
    </xf>
    <xf numFmtId="0" fontId="15" fillId="24" borderId="37" xfId="0" applyFont="1" applyFill="1" applyBorder="1" applyAlignment="1">
      <alignment horizontal="center" vertical="center" shrinkToFit="1"/>
    </xf>
    <xf numFmtId="188" fontId="15" fillId="24" borderId="12" xfId="0" applyNumberFormat="1" applyFont="1" applyFill="1" applyBorder="1" applyAlignment="1">
      <alignment horizontal="right" vertical="center" shrinkToFit="1"/>
    </xf>
    <xf numFmtId="0" fontId="15" fillId="24" borderId="16" xfId="0" applyFont="1" applyFill="1" applyBorder="1" applyAlignment="1">
      <alignment horizontal="right" vertical="center" shrinkToFit="1"/>
    </xf>
    <xf numFmtId="0" fontId="15" fillId="24" borderId="14" xfId="0" applyFont="1" applyFill="1" applyBorder="1" applyAlignment="1">
      <alignment horizontal="right" vertical="center" shrinkToFit="1"/>
    </xf>
    <xf numFmtId="0" fontId="15" fillId="24" borderId="17" xfId="0" applyFont="1" applyFill="1" applyBorder="1" applyAlignment="1">
      <alignment horizontal="right" vertical="center" shrinkToFit="1"/>
    </xf>
    <xf numFmtId="0" fontId="15" fillId="24" borderId="12" xfId="0" applyFont="1" applyFill="1" applyBorder="1" applyAlignment="1">
      <alignment horizontal="right" vertical="center" shrinkToFit="1"/>
    </xf>
    <xf numFmtId="0" fontId="15" fillId="24" borderId="38" xfId="0" applyFont="1" applyFill="1" applyBorder="1" applyAlignment="1">
      <alignment horizontal="right" vertical="center" shrinkToFit="1"/>
    </xf>
    <xf numFmtId="188" fontId="15" fillId="24" borderId="39" xfId="0" applyNumberFormat="1" applyFont="1" applyFill="1" applyBorder="1" applyAlignment="1">
      <alignment horizontal="right" vertical="center" shrinkToFit="1"/>
    </xf>
    <xf numFmtId="0" fontId="15" fillId="24" borderId="39" xfId="0" applyFont="1" applyFill="1" applyBorder="1" applyAlignment="1">
      <alignment horizontal="right" vertical="center" shrinkToFit="1"/>
    </xf>
    <xf numFmtId="0" fontId="15" fillId="24" borderId="40" xfId="0" applyFont="1" applyFill="1" applyBorder="1" applyAlignment="1">
      <alignment horizontal="right" vertical="center" shrinkToFit="1"/>
    </xf>
    <xf numFmtId="0" fontId="15" fillId="24" borderId="41" xfId="0" applyFont="1" applyFill="1" applyBorder="1" applyAlignment="1">
      <alignment horizontal="right" vertical="center" shrinkToFit="1"/>
    </xf>
    <xf numFmtId="38" fontId="31" fillId="24" borderId="38" xfId="49" applyFont="1" applyFill="1" applyBorder="1" applyAlignment="1">
      <alignment horizontal="right" vertical="center" shrinkToFit="1"/>
    </xf>
    <xf numFmtId="38" fontId="31" fillId="24" borderId="39" xfId="49" applyFont="1" applyFill="1" applyBorder="1" applyAlignment="1">
      <alignment horizontal="right" vertical="center" shrinkToFit="1"/>
    </xf>
    <xf numFmtId="38" fontId="31" fillId="24" borderId="42" xfId="49" applyFont="1" applyFill="1" applyBorder="1" applyAlignment="1">
      <alignment horizontal="right" vertical="center" shrinkToFit="1"/>
    </xf>
    <xf numFmtId="186" fontId="15" fillId="24" borderId="0" xfId="0" applyNumberFormat="1" applyFont="1" applyFill="1" applyBorder="1" applyAlignment="1">
      <alignment vertical="center"/>
    </xf>
    <xf numFmtId="0" fontId="15" fillId="24" borderId="0" xfId="0" applyFont="1" applyFill="1" applyBorder="1" applyAlignment="1">
      <alignment horizontal="right" vertical="center"/>
    </xf>
    <xf numFmtId="188" fontId="15" fillId="24" borderId="0" xfId="0" applyNumberFormat="1" applyFont="1" applyFill="1" applyBorder="1" applyAlignment="1">
      <alignment horizontal="right" vertical="center"/>
    </xf>
    <xf numFmtId="189" fontId="38" fillId="24" borderId="0" xfId="0" applyNumberFormat="1" applyFont="1" applyFill="1" applyBorder="1" applyAlignment="1">
      <alignment horizontal="center" vertical="center"/>
    </xf>
    <xf numFmtId="0" fontId="15" fillId="24" borderId="13" xfId="0" applyFont="1" applyFill="1" applyBorder="1" applyAlignment="1">
      <alignment horizontal="center" vertical="center"/>
    </xf>
    <xf numFmtId="0" fontId="15" fillId="24" borderId="12" xfId="0" applyFont="1" applyFill="1" applyBorder="1" applyAlignment="1">
      <alignment horizontal="center" vertical="center"/>
    </xf>
    <xf numFmtId="0" fontId="15" fillId="24" borderId="12" xfId="0" applyFont="1" applyFill="1" applyBorder="1" applyAlignment="1">
      <alignment horizontal="center" vertical="center" shrinkToFit="1"/>
    </xf>
    <xf numFmtId="0" fontId="15" fillId="24" borderId="0" xfId="0" applyNumberFormat="1" applyFont="1" applyFill="1" applyBorder="1" applyAlignment="1">
      <alignment horizontal="center" vertical="center" shrinkToFit="1"/>
    </xf>
    <xf numFmtId="0" fontId="35" fillId="24" borderId="0" xfId="0" applyFont="1" applyFill="1" applyAlignment="1">
      <alignment horizontal="left" vertical="center"/>
    </xf>
    <xf numFmtId="0" fontId="14" fillId="24" borderId="0" xfId="0" applyFont="1" applyFill="1" applyAlignment="1">
      <alignment horizontal="left" vertical="center" shrinkToFit="1"/>
    </xf>
    <xf numFmtId="0" fontId="14" fillId="24" borderId="0" xfId="0" applyFont="1" applyFill="1" applyAlignment="1">
      <alignment horizontal="left" vertical="center"/>
    </xf>
    <xf numFmtId="0" fontId="15" fillId="24" borderId="43" xfId="0" applyFont="1" applyFill="1" applyBorder="1" applyAlignment="1">
      <alignment vertical="center" shrinkToFit="1"/>
    </xf>
    <xf numFmtId="0" fontId="15" fillId="24" borderId="0" xfId="0" applyFont="1" applyFill="1" applyAlignment="1">
      <alignment horizontal="left" vertical="center" shrinkToFit="1"/>
    </xf>
    <xf numFmtId="0" fontId="15" fillId="24" borderId="17" xfId="0" applyFont="1" applyFill="1" applyBorder="1" applyAlignment="1">
      <alignment horizontal="left" vertical="center" shrinkToFit="1"/>
    </xf>
    <xf numFmtId="0" fontId="15" fillId="24" borderId="10" xfId="0" applyFont="1" applyFill="1" applyBorder="1" applyAlignment="1">
      <alignment horizontal="left" vertical="center" shrinkToFit="1"/>
    </xf>
    <xf numFmtId="0" fontId="15" fillId="24" borderId="0" xfId="0" applyFont="1" applyFill="1" applyAlignment="1">
      <alignment horizontal="center" vertical="center" shrinkToFit="1"/>
    </xf>
    <xf numFmtId="0" fontId="35" fillId="24" borderId="0" xfId="0" applyFont="1" applyFill="1" applyAlignment="1">
      <alignment horizontal="left" vertical="center" shrinkToFit="1"/>
    </xf>
    <xf numFmtId="0" fontId="15" fillId="25" borderId="11" xfId="0" applyFont="1" applyFill="1" applyBorder="1" applyAlignment="1">
      <alignment vertical="center" shrinkToFit="1"/>
    </xf>
    <xf numFmtId="0" fontId="14" fillId="24" borderId="0" xfId="0" applyFont="1" applyFill="1" applyAlignment="1">
      <alignment vertical="center" shrinkToFit="1"/>
    </xf>
    <xf numFmtId="0" fontId="39" fillId="24" borderId="0" xfId="0" applyFont="1" applyFill="1" applyAlignment="1">
      <alignment vertical="center"/>
    </xf>
    <xf numFmtId="0" fontId="15" fillId="25" borderId="20" xfId="0" applyFont="1" applyFill="1" applyBorder="1" applyAlignment="1">
      <alignment vertical="center" shrinkToFit="1"/>
    </xf>
    <xf numFmtId="0" fontId="15" fillId="24" borderId="44" xfId="0" applyFont="1" applyFill="1" applyBorder="1" applyAlignment="1">
      <alignment vertical="center" shrinkToFit="1"/>
    </xf>
    <xf numFmtId="0" fontId="15" fillId="24" borderId="45" xfId="0" applyFont="1" applyFill="1" applyBorder="1" applyAlignment="1">
      <alignment vertical="center" shrinkToFit="1"/>
    </xf>
    <xf numFmtId="0" fontId="15" fillId="25" borderId="0" xfId="0" applyFont="1" applyFill="1" applyAlignment="1">
      <alignment horizontal="left" vertical="center" shrinkToFit="1"/>
    </xf>
    <xf numFmtId="0" fontId="15" fillId="24" borderId="0" xfId="0" applyFont="1" applyFill="1" applyBorder="1" applyAlignment="1">
      <alignment horizontal="left" vertical="center" shrinkToFit="1"/>
    </xf>
    <xf numFmtId="0" fontId="37" fillId="0" borderId="0" xfId="0" applyFont="1" applyAlignment="1">
      <alignment vertical="center" shrinkToFit="1"/>
    </xf>
    <xf numFmtId="0" fontId="41" fillId="24" borderId="0" xfId="0" applyFont="1" applyFill="1" applyAlignment="1">
      <alignment vertical="center"/>
    </xf>
    <xf numFmtId="0" fontId="40" fillId="24" borderId="0" xfId="0" applyFont="1" applyFill="1" applyAlignment="1">
      <alignment vertical="center"/>
    </xf>
    <xf numFmtId="0" fontId="42" fillId="24" borderId="0" xfId="0" applyFont="1" applyFill="1" applyAlignment="1">
      <alignment vertical="center"/>
    </xf>
    <xf numFmtId="0" fontId="33" fillId="24" borderId="46" xfId="0" applyFont="1" applyFill="1" applyBorder="1" applyAlignment="1">
      <alignment vertical="center" shrinkToFit="1"/>
    </xf>
    <xf numFmtId="186" fontId="33" fillId="24" borderId="25" xfId="0" applyNumberFormat="1" applyFont="1" applyFill="1" applyBorder="1" applyAlignment="1">
      <alignment vertical="center" shrinkToFit="1"/>
    </xf>
    <xf numFmtId="0" fontId="33" fillId="24" borderId="32" xfId="0" applyFont="1" applyFill="1" applyBorder="1" applyAlignment="1">
      <alignment vertical="center" shrinkToFit="1"/>
    </xf>
    <xf numFmtId="186" fontId="33" fillId="24" borderId="0" xfId="0" applyNumberFormat="1" applyFont="1" applyFill="1" applyBorder="1" applyAlignment="1">
      <alignment vertical="center" shrinkToFit="1"/>
    </xf>
    <xf numFmtId="0" fontId="33" fillId="24" borderId="0" xfId="0" applyNumberFormat="1" applyFont="1" applyFill="1" applyBorder="1" applyAlignment="1">
      <alignment horizontal="center" vertical="center" shrinkToFit="1"/>
    </xf>
    <xf numFmtId="0" fontId="33" fillId="24" borderId="47" xfId="0" applyFont="1" applyFill="1" applyBorder="1" applyAlignment="1">
      <alignment vertical="center" shrinkToFit="1"/>
    </xf>
    <xf numFmtId="186" fontId="33" fillId="24" borderId="48" xfId="0" applyNumberFormat="1" applyFont="1" applyFill="1" applyBorder="1" applyAlignment="1">
      <alignment vertical="center" shrinkToFit="1"/>
    </xf>
    <xf numFmtId="186" fontId="33" fillId="24" borderId="33" xfId="0" applyNumberFormat="1" applyFont="1" applyFill="1" applyBorder="1" applyAlignment="1">
      <alignment vertical="center" shrinkToFit="1"/>
    </xf>
    <xf numFmtId="0" fontId="33" fillId="24" borderId="34" xfId="0" applyFont="1" applyFill="1" applyBorder="1" applyAlignment="1">
      <alignment vertical="center" shrinkToFit="1"/>
    </xf>
    <xf numFmtId="0" fontId="33" fillId="24" borderId="49" xfId="0" applyNumberFormat="1" applyFont="1" applyFill="1" applyBorder="1" applyAlignment="1">
      <alignment horizontal="center" vertical="center" shrinkToFit="1"/>
    </xf>
    <xf numFmtId="0" fontId="33" fillId="24" borderId="38" xfId="0" applyFont="1" applyFill="1" applyBorder="1" applyAlignment="1">
      <alignment vertical="center" shrinkToFit="1"/>
    </xf>
    <xf numFmtId="0" fontId="33" fillId="24" borderId="42" xfId="0" applyNumberFormat="1" applyFont="1" applyFill="1" applyBorder="1" applyAlignment="1">
      <alignment horizontal="center" vertical="center" shrinkToFit="1"/>
    </xf>
    <xf numFmtId="0" fontId="15" fillId="24" borderId="0" xfId="0" applyFont="1" applyFill="1" applyBorder="1" applyAlignment="1">
      <alignment horizontal="left" vertical="center"/>
    </xf>
    <xf numFmtId="0" fontId="33" fillId="24" borderId="0" xfId="0" applyFont="1" applyFill="1" applyBorder="1" applyAlignment="1">
      <alignment vertical="center" shrinkToFit="1"/>
    </xf>
    <xf numFmtId="0" fontId="44" fillId="24" borderId="0" xfId="0" applyFont="1" applyFill="1" applyAlignment="1">
      <alignment vertical="center"/>
    </xf>
    <xf numFmtId="0" fontId="45" fillId="24" borderId="0" xfId="0" applyFont="1" applyFill="1" applyAlignment="1">
      <alignment vertical="center"/>
    </xf>
    <xf numFmtId="0" fontId="13" fillId="24" borderId="0" xfId="0" applyFont="1" applyFill="1" applyAlignment="1">
      <alignment vertical="center"/>
    </xf>
    <xf numFmtId="0" fontId="14" fillId="24" borderId="0" xfId="0" applyFont="1" applyFill="1" applyAlignment="1">
      <alignment horizontal="right" vertical="center" shrinkToFit="1"/>
    </xf>
    <xf numFmtId="0" fontId="31" fillId="24" borderId="0" xfId="0" applyFont="1" applyFill="1" applyBorder="1" applyAlignment="1">
      <alignment horizontal="center" vertical="center" shrinkToFit="1"/>
    </xf>
    <xf numFmtId="0" fontId="15" fillId="24" borderId="12" xfId="0" applyFont="1" applyFill="1" applyBorder="1" applyAlignment="1">
      <alignment horizontal="left" vertical="center" shrinkToFit="1"/>
    </xf>
    <xf numFmtId="186" fontId="33" fillId="24" borderId="12" xfId="0" applyNumberFormat="1" applyFont="1" applyFill="1" applyBorder="1" applyAlignment="1">
      <alignment/>
    </xf>
    <xf numFmtId="186" fontId="33" fillId="24" borderId="13" xfId="0" applyNumberFormat="1" applyFont="1" applyFill="1" applyBorder="1" applyAlignment="1">
      <alignment/>
    </xf>
    <xf numFmtId="0" fontId="15" fillId="4" borderId="50" xfId="0" applyFont="1" applyFill="1" applyBorder="1" applyAlignment="1">
      <alignment horizontal="right" vertical="center" shrinkToFit="1"/>
    </xf>
    <xf numFmtId="188" fontId="15" fillId="24" borderId="51" xfId="0" applyNumberFormat="1" applyFont="1" applyFill="1" applyBorder="1" applyAlignment="1">
      <alignment horizontal="right" vertical="center" shrinkToFit="1"/>
    </xf>
    <xf numFmtId="0" fontId="15" fillId="4" borderId="51" xfId="0" applyFont="1" applyFill="1" applyBorder="1" applyAlignment="1">
      <alignment horizontal="right" vertical="center" shrinkToFit="1"/>
    </xf>
    <xf numFmtId="0" fontId="15" fillId="24" borderId="52" xfId="0" applyFont="1" applyFill="1" applyBorder="1" applyAlignment="1">
      <alignment horizontal="right" vertical="center" shrinkToFit="1"/>
    </xf>
    <xf numFmtId="0" fontId="15" fillId="24" borderId="53" xfId="0" applyFont="1" applyFill="1" applyBorder="1" applyAlignment="1">
      <alignment horizontal="right" vertical="center" shrinkToFit="1"/>
    </xf>
    <xf numFmtId="0" fontId="15" fillId="24" borderId="54" xfId="0" applyFont="1" applyFill="1" applyBorder="1" applyAlignment="1">
      <alignment horizontal="right" vertical="center" shrinkToFit="1"/>
    </xf>
    <xf numFmtId="0" fontId="15" fillId="4" borderId="55" xfId="0" applyFont="1" applyFill="1" applyBorder="1" applyAlignment="1">
      <alignment horizontal="right" vertical="center" shrinkToFit="1"/>
    </xf>
    <xf numFmtId="188" fontId="15" fillId="24" borderId="53" xfId="0" applyNumberFormat="1" applyFont="1" applyFill="1" applyBorder="1" applyAlignment="1">
      <alignment horizontal="right" vertical="center" shrinkToFit="1"/>
    </xf>
    <xf numFmtId="0" fontId="15" fillId="4" borderId="53" xfId="0" applyNumberFormat="1" applyFont="1" applyFill="1" applyBorder="1" applyAlignment="1" quotePrefix="1">
      <alignment horizontal="right" vertical="center" shrinkToFit="1"/>
    </xf>
    <xf numFmtId="0" fontId="15" fillId="4" borderId="53" xfId="0" applyFont="1" applyFill="1" applyBorder="1" applyAlignment="1">
      <alignment horizontal="right" vertical="center" shrinkToFit="1"/>
    </xf>
    <xf numFmtId="0" fontId="15" fillId="24" borderId="56" xfId="0" applyFont="1" applyFill="1" applyBorder="1" applyAlignment="1">
      <alignment horizontal="right" vertical="center" shrinkToFit="1"/>
    </xf>
    <xf numFmtId="0" fontId="15" fillId="24" borderId="57" xfId="0" applyFont="1" applyFill="1" applyBorder="1" applyAlignment="1">
      <alignment horizontal="right" vertical="center" shrinkToFit="1"/>
    </xf>
    <xf numFmtId="0" fontId="15" fillId="4" borderId="58" xfId="0" applyFont="1" applyFill="1" applyBorder="1" applyAlignment="1">
      <alignment horizontal="right" vertical="center" shrinkToFit="1"/>
    </xf>
    <xf numFmtId="188" fontId="15" fillId="24" borderId="57" xfId="0" applyNumberFormat="1" applyFont="1" applyFill="1" applyBorder="1" applyAlignment="1">
      <alignment horizontal="right" vertical="center" shrinkToFit="1"/>
    </xf>
    <xf numFmtId="0" fontId="15" fillId="4" borderId="57" xfId="0" applyFont="1" applyFill="1" applyBorder="1" applyAlignment="1">
      <alignment horizontal="right" vertical="center" shrinkToFit="1"/>
    </xf>
    <xf numFmtId="0" fontId="15" fillId="24" borderId="59" xfId="0" applyFont="1" applyFill="1" applyBorder="1" applyAlignment="1">
      <alignment horizontal="right" vertical="center" shrinkToFit="1"/>
    </xf>
    <xf numFmtId="188" fontId="15" fillId="24" borderId="60" xfId="0" applyNumberFormat="1" applyFont="1" applyFill="1" applyBorder="1" applyAlignment="1">
      <alignment horizontal="right" vertical="center" shrinkToFit="1"/>
    </xf>
    <xf numFmtId="0" fontId="15" fillId="24" borderId="60" xfId="0" applyFont="1" applyFill="1" applyBorder="1" applyAlignment="1">
      <alignment horizontal="right" vertical="center" shrinkToFit="1"/>
    </xf>
    <xf numFmtId="0" fontId="15" fillId="24" borderId="61" xfId="0" applyFont="1" applyFill="1" applyBorder="1" applyAlignment="1">
      <alignment horizontal="right" vertical="center" shrinkToFit="1"/>
    </xf>
    <xf numFmtId="0" fontId="15" fillId="24" borderId="62" xfId="0" applyFont="1" applyFill="1" applyBorder="1" applyAlignment="1">
      <alignment horizontal="right" vertical="center" shrinkToFit="1"/>
    </xf>
    <xf numFmtId="188" fontId="15" fillId="24" borderId="63" xfId="0" applyNumberFormat="1" applyFont="1" applyFill="1" applyBorder="1" applyAlignment="1">
      <alignment horizontal="right" vertical="center" shrinkToFit="1"/>
    </xf>
    <xf numFmtId="0" fontId="15" fillId="24" borderId="63" xfId="0" applyFont="1" applyFill="1" applyBorder="1" applyAlignment="1">
      <alignment horizontal="right" vertical="center" shrinkToFit="1"/>
    </xf>
    <xf numFmtId="0" fontId="15" fillId="24" borderId="64" xfId="0" applyFont="1" applyFill="1" applyBorder="1" applyAlignment="1">
      <alignment horizontal="right" vertical="center" shrinkToFit="1"/>
    </xf>
    <xf numFmtId="0" fontId="15" fillId="24" borderId="55" xfId="0" applyFont="1" applyFill="1" applyBorder="1" applyAlignment="1">
      <alignment horizontal="right" vertical="center" shrinkToFit="1"/>
    </xf>
    <xf numFmtId="0" fontId="15" fillId="24" borderId="65" xfId="0" applyFont="1" applyFill="1" applyBorder="1" applyAlignment="1">
      <alignment horizontal="right" vertical="center" shrinkToFit="1"/>
    </xf>
    <xf numFmtId="0" fontId="15" fillId="24" borderId="66" xfId="0" applyFont="1" applyFill="1" applyBorder="1" applyAlignment="1">
      <alignment horizontal="right" vertical="center" shrinkToFit="1"/>
    </xf>
    <xf numFmtId="0" fontId="15" fillId="24" borderId="67" xfId="0" applyFont="1" applyFill="1" applyBorder="1" applyAlignment="1">
      <alignment horizontal="right" vertical="center" shrinkToFit="1"/>
    </xf>
    <xf numFmtId="0" fontId="15" fillId="24" borderId="68" xfId="0" applyFont="1" applyFill="1" applyBorder="1" applyAlignment="1">
      <alignment horizontal="right" vertical="center" shrinkToFit="1"/>
    </xf>
    <xf numFmtId="0" fontId="15" fillId="24" borderId="69" xfId="0" applyFont="1" applyFill="1" applyBorder="1" applyAlignment="1">
      <alignment horizontal="right" vertical="center" shrinkToFit="1"/>
    </xf>
    <xf numFmtId="0" fontId="15" fillId="24" borderId="70" xfId="0" applyFont="1" applyFill="1" applyBorder="1" applyAlignment="1">
      <alignment horizontal="right" vertical="center" shrinkToFit="1"/>
    </xf>
    <xf numFmtId="188" fontId="15" fillId="24" borderId="68" xfId="0" applyNumberFormat="1" applyFont="1" applyFill="1" applyBorder="1" applyAlignment="1">
      <alignment horizontal="right" vertical="center" shrinkToFit="1"/>
    </xf>
    <xf numFmtId="188" fontId="15" fillId="24" borderId="71" xfId="0" applyNumberFormat="1" applyFont="1" applyFill="1" applyBorder="1" applyAlignment="1">
      <alignment horizontal="right" vertical="center" shrinkToFit="1"/>
    </xf>
    <xf numFmtId="188" fontId="15" fillId="24" borderId="70" xfId="0" applyNumberFormat="1" applyFont="1" applyFill="1" applyBorder="1" applyAlignment="1">
      <alignment horizontal="right" vertical="center" shrinkToFit="1"/>
    </xf>
    <xf numFmtId="0" fontId="15" fillId="24" borderId="72" xfId="0" applyFont="1" applyFill="1" applyBorder="1" applyAlignment="1">
      <alignment horizontal="right" vertical="center" shrinkToFit="1"/>
    </xf>
    <xf numFmtId="188" fontId="15" fillId="24" borderId="73" xfId="0" applyNumberFormat="1" applyFont="1" applyFill="1" applyBorder="1" applyAlignment="1">
      <alignment horizontal="right" vertical="center" shrinkToFit="1"/>
    </xf>
    <xf numFmtId="0" fontId="15" fillId="24" borderId="73" xfId="0" applyFont="1" applyFill="1" applyBorder="1" applyAlignment="1">
      <alignment horizontal="right" vertical="center" shrinkToFit="1"/>
    </xf>
    <xf numFmtId="0" fontId="15" fillId="25" borderId="74" xfId="0" applyFont="1" applyFill="1" applyBorder="1" applyAlignment="1">
      <alignment vertical="center" shrinkToFit="1"/>
    </xf>
    <xf numFmtId="0" fontId="15" fillId="25" borderId="75" xfId="0" applyFont="1" applyFill="1" applyBorder="1" applyAlignment="1">
      <alignment vertical="center" shrinkToFit="1"/>
    </xf>
    <xf numFmtId="0" fontId="15" fillId="25" borderId="76" xfId="0" applyFont="1" applyFill="1" applyBorder="1" applyAlignment="1">
      <alignment vertical="center" shrinkToFit="1"/>
    </xf>
    <xf numFmtId="0" fontId="35" fillId="24" borderId="12" xfId="0" applyFont="1" applyFill="1" applyBorder="1" applyAlignment="1">
      <alignment horizontal="left" vertical="center"/>
    </xf>
    <xf numFmtId="0" fontId="15" fillId="24" borderId="77" xfId="0" applyFont="1" applyFill="1" applyBorder="1" applyAlignment="1">
      <alignment horizontal="center" vertical="center"/>
    </xf>
    <xf numFmtId="0" fontId="46" fillId="25" borderId="14" xfId="0" applyFont="1" applyFill="1" applyBorder="1" applyAlignment="1">
      <alignment vertical="center"/>
    </xf>
    <xf numFmtId="0" fontId="15" fillId="25" borderId="78" xfId="0" applyFont="1" applyFill="1" applyBorder="1" applyAlignment="1">
      <alignment vertical="center" shrinkToFit="1"/>
    </xf>
    <xf numFmtId="0" fontId="15" fillId="25" borderId="77" xfId="0" applyFont="1" applyFill="1" applyBorder="1" applyAlignment="1">
      <alignment vertical="center" shrinkToFit="1"/>
    </xf>
    <xf numFmtId="0" fontId="15" fillId="25" borderId="79" xfId="0" applyFont="1" applyFill="1" applyBorder="1" applyAlignment="1">
      <alignment vertical="center" shrinkToFit="1"/>
    </xf>
    <xf numFmtId="0" fontId="15" fillId="25" borderId="80" xfId="0" applyFont="1" applyFill="1" applyBorder="1" applyAlignment="1">
      <alignment vertical="center" shrinkToFit="1"/>
    </xf>
    <xf numFmtId="0" fontId="15" fillId="24" borderId="81" xfId="0" applyFont="1" applyFill="1" applyBorder="1" applyAlignment="1">
      <alignment vertical="center" shrinkToFit="1"/>
    </xf>
    <xf numFmtId="0" fontId="15" fillId="24" borderId="75" xfId="0" applyFont="1" applyFill="1" applyBorder="1" applyAlignment="1">
      <alignment vertical="center" shrinkToFit="1"/>
    </xf>
    <xf numFmtId="0" fontId="15" fillId="24" borderId="76" xfId="0" applyFont="1" applyFill="1" applyBorder="1" applyAlignment="1">
      <alignment vertical="center" shrinkToFit="1"/>
    </xf>
    <xf numFmtId="0" fontId="15" fillId="25" borderId="81" xfId="0" applyFont="1" applyFill="1" applyBorder="1" applyAlignment="1">
      <alignment vertical="center" shrinkToFit="1"/>
    </xf>
    <xf numFmtId="0" fontId="15" fillId="24" borderId="82" xfId="0" applyFont="1" applyFill="1" applyBorder="1" applyAlignment="1">
      <alignment vertical="center" shrinkToFit="1"/>
    </xf>
    <xf numFmtId="0" fontId="15" fillId="24" borderId="79" xfId="0" applyFont="1" applyFill="1" applyBorder="1" applyAlignment="1">
      <alignment vertical="center" shrinkToFit="1"/>
    </xf>
    <xf numFmtId="0" fontId="15" fillId="24" borderId="83" xfId="0" applyFont="1" applyFill="1" applyBorder="1" applyAlignment="1">
      <alignment vertical="center" shrinkToFit="1"/>
    </xf>
    <xf numFmtId="0" fontId="15" fillId="24" borderId="84" xfId="0" applyFont="1" applyFill="1" applyBorder="1" applyAlignment="1">
      <alignment vertical="center" shrinkToFit="1"/>
    </xf>
    <xf numFmtId="0" fontId="15" fillId="24" borderId="77" xfId="0" applyFont="1" applyFill="1" applyBorder="1" applyAlignment="1">
      <alignment vertical="center" shrinkToFit="1"/>
    </xf>
    <xf numFmtId="0" fontId="15" fillId="24" borderId="85" xfId="0" applyFont="1" applyFill="1" applyBorder="1" applyAlignment="1">
      <alignment vertical="center" shrinkToFit="1"/>
    </xf>
    <xf numFmtId="0" fontId="15" fillId="24" borderId="86" xfId="0" applyFont="1" applyFill="1" applyBorder="1" applyAlignment="1">
      <alignment vertical="center" shrinkToFit="1"/>
    </xf>
    <xf numFmtId="0" fontId="31" fillId="24" borderId="0" xfId="0" applyNumberFormat="1" applyFont="1" applyFill="1" applyBorder="1" applyAlignment="1">
      <alignment horizontal="center" vertical="center" shrinkToFit="1"/>
    </xf>
    <xf numFmtId="0" fontId="15" fillId="24" borderId="82" xfId="0" applyFont="1" applyFill="1" applyBorder="1" applyAlignment="1">
      <alignment vertical="center"/>
    </xf>
    <xf numFmtId="0" fontId="15" fillId="24" borderId="87" xfId="0" applyFont="1" applyFill="1" applyBorder="1" applyAlignment="1">
      <alignment vertical="center"/>
    </xf>
    <xf numFmtId="0" fontId="15" fillId="24" borderId="75" xfId="0" applyFont="1" applyFill="1" applyBorder="1" applyAlignment="1">
      <alignment horizontal="left" vertical="center" shrinkToFit="1"/>
    </xf>
    <xf numFmtId="0" fontId="15" fillId="24" borderId="74" xfId="0" applyFont="1" applyFill="1" applyBorder="1" applyAlignment="1">
      <alignment horizontal="left" vertical="center" shrinkToFit="1"/>
    </xf>
    <xf numFmtId="0" fontId="15" fillId="24" borderId="76" xfId="0" applyFont="1" applyFill="1" applyBorder="1" applyAlignment="1">
      <alignment horizontal="left" vertical="center" shrinkToFit="1"/>
    </xf>
    <xf numFmtId="0" fontId="15" fillId="4" borderId="64" xfId="0" applyFont="1" applyFill="1" applyBorder="1" applyAlignment="1">
      <alignment horizontal="right" vertical="center" shrinkToFit="1"/>
    </xf>
    <xf numFmtId="0" fontId="15" fillId="4" borderId="60" xfId="0" applyFont="1" applyFill="1" applyBorder="1" applyAlignment="1">
      <alignment horizontal="right" vertical="center" shrinkToFit="1"/>
    </xf>
    <xf numFmtId="0" fontId="15" fillId="24" borderId="58" xfId="0" applyFont="1" applyFill="1" applyBorder="1" applyAlignment="1">
      <alignment horizontal="right" vertical="center" shrinkToFit="1"/>
    </xf>
    <xf numFmtId="0" fontId="38" fillId="24" borderId="12" xfId="0" applyFont="1" applyFill="1" applyBorder="1" applyAlignment="1">
      <alignment horizontal="center" vertical="center" shrinkToFit="1"/>
    </xf>
    <xf numFmtId="0" fontId="38" fillId="24" borderId="12" xfId="0" applyFont="1" applyFill="1" applyBorder="1" applyAlignment="1">
      <alignment horizontal="left" vertical="center"/>
    </xf>
    <xf numFmtId="0" fontId="47" fillId="0" borderId="0" xfId="0" applyNumberFormat="1" applyFont="1" applyFill="1" applyBorder="1" applyAlignment="1">
      <alignment vertical="center" shrinkToFit="1"/>
    </xf>
    <xf numFmtId="0" fontId="14" fillId="0" borderId="0" xfId="0" applyFont="1" applyAlignment="1">
      <alignment shrinkToFit="1"/>
    </xf>
    <xf numFmtId="0" fontId="14" fillId="0" borderId="0" xfId="0" applyFont="1" applyAlignment="1">
      <alignment/>
    </xf>
    <xf numFmtId="0" fontId="14" fillId="25" borderId="17" xfId="0" applyFont="1" applyFill="1" applyBorder="1" applyAlignment="1">
      <alignment/>
    </xf>
    <xf numFmtId="0" fontId="14" fillId="25" borderId="12" xfId="0" applyFont="1" applyFill="1" applyBorder="1" applyAlignment="1">
      <alignment/>
    </xf>
    <xf numFmtId="0" fontId="14" fillId="25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25" borderId="16" xfId="0" applyFont="1" applyFill="1" applyBorder="1" applyAlignment="1">
      <alignment/>
    </xf>
    <xf numFmtId="0" fontId="14" fillId="25" borderId="0" xfId="0" applyFont="1" applyFill="1" applyBorder="1" applyAlignment="1">
      <alignment/>
    </xf>
    <xf numFmtId="0" fontId="14" fillId="25" borderId="11" xfId="0" applyFont="1" applyFill="1" applyBorder="1" applyAlignment="1">
      <alignment/>
    </xf>
    <xf numFmtId="0" fontId="14" fillId="25" borderId="14" xfId="0" applyFont="1" applyFill="1" applyBorder="1" applyAlignment="1">
      <alignment/>
    </xf>
    <xf numFmtId="0" fontId="14" fillId="25" borderId="13" xfId="0" applyFont="1" applyFill="1" applyBorder="1" applyAlignment="1">
      <alignment/>
    </xf>
    <xf numFmtId="0" fontId="14" fillId="25" borderId="15" xfId="0" applyFont="1" applyFill="1" applyBorder="1" applyAlignment="1">
      <alignment/>
    </xf>
    <xf numFmtId="0" fontId="14" fillId="4" borderId="17" xfId="0" applyFont="1" applyFill="1" applyBorder="1" applyAlignment="1">
      <alignment/>
    </xf>
    <xf numFmtId="0" fontId="14" fillId="4" borderId="12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0" fontId="14" fillId="4" borderId="16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4" fillId="4" borderId="11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0" fontId="14" fillId="4" borderId="13" xfId="0" applyFont="1" applyFill="1" applyBorder="1" applyAlignment="1">
      <alignment/>
    </xf>
    <xf numFmtId="0" fontId="14" fillId="4" borderId="15" xfId="0" applyFont="1" applyFill="1" applyBorder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Alignment="1">
      <alignment shrinkToFit="1"/>
    </xf>
    <xf numFmtId="0" fontId="31" fillId="0" borderId="0" xfId="0" applyFont="1" applyFill="1" applyAlignment="1">
      <alignment shrinkToFit="1"/>
    </xf>
    <xf numFmtId="0" fontId="31" fillId="24" borderId="0" xfId="0" applyFont="1" applyFill="1" applyAlignment="1">
      <alignment vertical="center"/>
    </xf>
    <xf numFmtId="0" fontId="32" fillId="0" borderId="0" xfId="0" applyFont="1" applyAlignment="1">
      <alignment/>
    </xf>
    <xf numFmtId="0" fontId="11" fillId="0" borderId="0" xfId="61" applyNumberFormat="1" applyFont="1" applyFill="1" applyAlignment="1">
      <alignment vertical="center"/>
      <protection/>
    </xf>
    <xf numFmtId="0" fontId="14" fillId="24" borderId="0" xfId="0" applyFont="1" applyFill="1" applyAlignment="1">
      <alignment/>
    </xf>
    <xf numFmtId="0" fontId="14" fillId="24" borderId="13" xfId="0" applyFont="1" applyFill="1" applyBorder="1" applyAlignment="1">
      <alignment/>
    </xf>
    <xf numFmtId="0" fontId="14" fillId="24" borderId="0" xfId="0" applyFont="1" applyFill="1" applyBorder="1" applyAlignment="1">
      <alignment horizontal="left" vertical="center"/>
    </xf>
    <xf numFmtId="0" fontId="49" fillId="24" borderId="0" xfId="0" applyFont="1" applyFill="1" applyAlignment="1">
      <alignment vertical="center"/>
    </xf>
    <xf numFmtId="0" fontId="14" fillId="24" borderId="0" xfId="0" applyFont="1" applyFill="1" applyBorder="1" applyAlignment="1">
      <alignment horizontal="right" vertical="center" shrinkToFit="1"/>
    </xf>
    <xf numFmtId="188" fontId="14" fillId="24" borderId="0" xfId="0" applyNumberFormat="1" applyFont="1" applyFill="1" applyBorder="1" applyAlignment="1">
      <alignment horizontal="right" vertical="center" shrinkToFit="1"/>
    </xf>
    <xf numFmtId="0" fontId="14" fillId="24" borderId="0" xfId="0" applyFont="1" applyFill="1" applyBorder="1" applyAlignment="1">
      <alignment horizontal="center" vertical="center" shrinkToFit="1"/>
    </xf>
    <xf numFmtId="38" fontId="14" fillId="24" borderId="0" xfId="49" applyFont="1" applyFill="1" applyAlignment="1">
      <alignment vertical="center"/>
    </xf>
    <xf numFmtId="0" fontId="31" fillId="24" borderId="46" xfId="0" applyFont="1" applyFill="1" applyBorder="1" applyAlignment="1">
      <alignment vertical="center" shrinkToFit="1"/>
    </xf>
    <xf numFmtId="186" fontId="31" fillId="24" borderId="25" xfId="0" applyNumberFormat="1" applyFont="1" applyFill="1" applyBorder="1" applyAlignment="1">
      <alignment vertical="center" shrinkToFit="1"/>
    </xf>
    <xf numFmtId="0" fontId="31" fillId="24" borderId="32" xfId="0" applyFont="1" applyFill="1" applyBorder="1" applyAlignment="1">
      <alignment vertical="center" shrinkToFit="1"/>
    </xf>
    <xf numFmtId="186" fontId="31" fillId="24" borderId="0" xfId="0" applyNumberFormat="1" applyFont="1" applyFill="1" applyBorder="1" applyAlignment="1">
      <alignment vertical="center" shrinkToFit="1"/>
    </xf>
    <xf numFmtId="0" fontId="31" fillId="24" borderId="47" xfId="0" applyFont="1" applyFill="1" applyBorder="1" applyAlignment="1">
      <alignment vertical="center" shrinkToFit="1"/>
    </xf>
    <xf numFmtId="186" fontId="31" fillId="24" borderId="48" xfId="0" applyNumberFormat="1" applyFont="1" applyFill="1" applyBorder="1" applyAlignment="1">
      <alignment vertical="center" shrinkToFit="1"/>
    </xf>
    <xf numFmtId="186" fontId="31" fillId="24" borderId="33" xfId="0" applyNumberFormat="1" applyFont="1" applyFill="1" applyBorder="1" applyAlignment="1">
      <alignment vertical="center" shrinkToFit="1"/>
    </xf>
    <xf numFmtId="0" fontId="31" fillId="24" borderId="34" xfId="0" applyFont="1" applyFill="1" applyBorder="1" applyAlignment="1">
      <alignment vertical="center" shrinkToFit="1"/>
    </xf>
    <xf numFmtId="0" fontId="31" fillId="24" borderId="49" xfId="0" applyNumberFormat="1" applyFont="1" applyFill="1" applyBorder="1" applyAlignment="1">
      <alignment horizontal="center" vertical="center" shrinkToFit="1"/>
    </xf>
    <xf numFmtId="0" fontId="31" fillId="24" borderId="38" xfId="0" applyFont="1" applyFill="1" applyBorder="1" applyAlignment="1">
      <alignment vertical="center" shrinkToFit="1"/>
    </xf>
    <xf numFmtId="0" fontId="31" fillId="24" borderId="42" xfId="0" applyNumberFormat="1" applyFont="1" applyFill="1" applyBorder="1" applyAlignment="1">
      <alignment horizontal="center" vertical="center" shrinkToFit="1"/>
    </xf>
    <xf numFmtId="0" fontId="38" fillId="24" borderId="46" xfId="0" applyFont="1" applyFill="1" applyBorder="1" applyAlignment="1">
      <alignment vertical="center" shrinkToFit="1"/>
    </xf>
    <xf numFmtId="186" fontId="38" fillId="24" borderId="25" xfId="0" applyNumberFormat="1" applyFont="1" applyFill="1" applyBorder="1" applyAlignment="1">
      <alignment vertical="center" shrinkToFit="1"/>
    </xf>
    <xf numFmtId="0" fontId="38" fillId="24" borderId="32" xfId="0" applyFont="1" applyFill="1" applyBorder="1" applyAlignment="1">
      <alignment vertical="center" shrinkToFit="1"/>
    </xf>
    <xf numFmtId="186" fontId="38" fillId="24" borderId="0" xfId="0" applyNumberFormat="1" applyFont="1" applyFill="1" applyBorder="1" applyAlignment="1">
      <alignment vertical="center" shrinkToFit="1"/>
    </xf>
    <xf numFmtId="0" fontId="38" fillId="24" borderId="0" xfId="0" applyNumberFormat="1" applyFont="1" applyFill="1" applyBorder="1" applyAlignment="1">
      <alignment horizontal="center" vertical="center" shrinkToFit="1"/>
    </xf>
    <xf numFmtId="0" fontId="38" fillId="24" borderId="47" xfId="0" applyFont="1" applyFill="1" applyBorder="1" applyAlignment="1">
      <alignment vertical="center" shrinkToFit="1"/>
    </xf>
    <xf numFmtId="186" fontId="38" fillId="24" borderId="48" xfId="0" applyNumberFormat="1" applyFont="1" applyFill="1" applyBorder="1" applyAlignment="1">
      <alignment vertical="center" shrinkToFit="1"/>
    </xf>
    <xf numFmtId="186" fontId="38" fillId="24" borderId="33" xfId="0" applyNumberFormat="1" applyFont="1" applyFill="1" applyBorder="1" applyAlignment="1">
      <alignment vertical="center" shrinkToFit="1"/>
    </xf>
    <xf numFmtId="0" fontId="38" fillId="24" borderId="34" xfId="0" applyFont="1" applyFill="1" applyBorder="1" applyAlignment="1">
      <alignment vertical="center" shrinkToFit="1"/>
    </xf>
    <xf numFmtId="0" fontId="38" fillId="24" borderId="49" xfId="0" applyNumberFormat="1" applyFont="1" applyFill="1" applyBorder="1" applyAlignment="1">
      <alignment horizontal="center" vertical="center" shrinkToFit="1"/>
    </xf>
    <xf numFmtId="0" fontId="38" fillId="24" borderId="38" xfId="0" applyFont="1" applyFill="1" applyBorder="1" applyAlignment="1">
      <alignment vertical="center" shrinkToFit="1"/>
    </xf>
    <xf numFmtId="0" fontId="38" fillId="24" borderId="42" xfId="0" applyNumberFormat="1" applyFont="1" applyFill="1" applyBorder="1" applyAlignment="1">
      <alignment horizontal="center" vertical="center" shrinkToFit="1"/>
    </xf>
    <xf numFmtId="0" fontId="38" fillId="24" borderId="88" xfId="0" applyFont="1" applyFill="1" applyBorder="1" applyAlignment="1">
      <alignment vertical="center" shrinkToFit="1"/>
    </xf>
    <xf numFmtId="186" fontId="38" fillId="24" borderId="89" xfId="0" applyNumberFormat="1" applyFont="1" applyFill="1" applyBorder="1" applyAlignment="1">
      <alignment vertical="center" shrinkToFit="1"/>
    </xf>
    <xf numFmtId="0" fontId="38" fillId="24" borderId="52" xfId="0" applyFont="1" applyFill="1" applyBorder="1" applyAlignment="1">
      <alignment vertical="center" shrinkToFit="1"/>
    </xf>
    <xf numFmtId="186" fontId="38" fillId="24" borderId="90" xfId="0" applyNumberFormat="1" applyFont="1" applyFill="1" applyBorder="1" applyAlignment="1">
      <alignment vertical="center" shrinkToFit="1"/>
    </xf>
    <xf numFmtId="0" fontId="38" fillId="24" borderId="56" xfId="0" applyFont="1" applyFill="1" applyBorder="1" applyAlignment="1">
      <alignment vertical="center" shrinkToFit="1"/>
    </xf>
    <xf numFmtId="0" fontId="38" fillId="24" borderId="57" xfId="0" applyNumberFormat="1" applyFont="1" applyFill="1" applyBorder="1" applyAlignment="1">
      <alignment horizontal="center" vertical="center" shrinkToFit="1"/>
    </xf>
    <xf numFmtId="0" fontId="31" fillId="24" borderId="0" xfId="0" applyFont="1" applyFill="1" applyAlignment="1">
      <alignment horizontal="left" vertical="center" shrinkToFit="1"/>
    </xf>
    <xf numFmtId="0" fontId="31" fillId="24" borderId="0" xfId="0" applyFont="1" applyFill="1" applyAlignment="1">
      <alignment vertical="center" shrinkToFit="1"/>
    </xf>
    <xf numFmtId="38" fontId="31" fillId="24" borderId="0" xfId="49" applyFont="1" applyFill="1" applyAlignment="1">
      <alignment horizontal="center" vertical="center" shrinkToFit="1"/>
    </xf>
    <xf numFmtId="0" fontId="31" fillId="24" borderId="12" xfId="0" applyFont="1" applyFill="1" applyBorder="1" applyAlignment="1">
      <alignment/>
    </xf>
    <xf numFmtId="0" fontId="31" fillId="24" borderId="13" xfId="0" applyFont="1" applyFill="1" applyBorder="1" applyAlignment="1">
      <alignment/>
    </xf>
    <xf numFmtId="0" fontId="50" fillId="24" borderId="0" xfId="0" applyFont="1" applyFill="1" applyAlignment="1">
      <alignment vertical="center"/>
    </xf>
    <xf numFmtId="0" fontId="51" fillId="24" borderId="0" xfId="0" applyFont="1" applyFill="1" applyAlignment="1">
      <alignment vertical="center"/>
    </xf>
    <xf numFmtId="0" fontId="52" fillId="24" borderId="0" xfId="0" applyFont="1" applyFill="1" applyAlignment="1">
      <alignment vertical="center"/>
    </xf>
    <xf numFmtId="186" fontId="38" fillId="24" borderId="51" xfId="0" applyNumberFormat="1" applyFont="1" applyFill="1" applyBorder="1" applyAlignment="1">
      <alignment vertical="center" shrinkToFit="1"/>
    </xf>
    <xf numFmtId="186" fontId="38" fillId="24" borderId="53" xfId="0" applyNumberFormat="1" applyFont="1" applyFill="1" applyBorder="1" applyAlignment="1">
      <alignment vertical="center" shrinkToFit="1"/>
    </xf>
    <xf numFmtId="0" fontId="38" fillId="24" borderId="59" xfId="0" applyFont="1" applyFill="1" applyBorder="1" applyAlignment="1">
      <alignment vertical="center" shrinkToFit="1"/>
    </xf>
    <xf numFmtId="186" fontId="38" fillId="24" borderId="91" xfId="0" applyNumberFormat="1" applyFont="1" applyFill="1" applyBorder="1" applyAlignment="1">
      <alignment vertical="center" shrinkToFit="1"/>
    </xf>
    <xf numFmtId="0" fontId="38" fillId="24" borderId="92" xfId="0" applyNumberFormat="1" applyFont="1" applyFill="1" applyBorder="1" applyAlignment="1">
      <alignment horizontal="center" vertical="center" shrinkToFit="1"/>
    </xf>
    <xf numFmtId="0" fontId="31" fillId="24" borderId="0" xfId="0" applyFont="1" applyFill="1" applyBorder="1" applyAlignment="1">
      <alignment horizontal="left" vertical="center"/>
    </xf>
    <xf numFmtId="189" fontId="31" fillId="24" borderId="0" xfId="0" applyNumberFormat="1" applyFont="1" applyFill="1" applyBorder="1" applyAlignment="1">
      <alignment vertical="center"/>
    </xf>
    <xf numFmtId="38" fontId="31" fillId="24" borderId="0" xfId="49" applyFont="1" applyFill="1" applyBorder="1" applyAlignment="1">
      <alignment horizontal="left" vertical="center"/>
    </xf>
    <xf numFmtId="0" fontId="53" fillId="24" borderId="0" xfId="0" applyFont="1" applyFill="1" applyAlignment="1">
      <alignment vertical="center"/>
    </xf>
    <xf numFmtId="0" fontId="31" fillId="24" borderId="0" xfId="0" applyFont="1" applyFill="1" applyBorder="1" applyAlignment="1">
      <alignment horizontal="right" vertical="center" shrinkToFit="1"/>
    </xf>
    <xf numFmtId="188" fontId="31" fillId="24" borderId="0" xfId="0" applyNumberFormat="1" applyFont="1" applyFill="1" applyBorder="1" applyAlignment="1">
      <alignment horizontal="right" vertical="center" shrinkToFit="1"/>
    </xf>
    <xf numFmtId="38" fontId="31" fillId="24" borderId="0" xfId="49" applyFont="1" applyFill="1" applyAlignment="1">
      <alignment vertical="center"/>
    </xf>
    <xf numFmtId="0" fontId="38" fillId="24" borderId="0" xfId="0" applyFont="1" applyFill="1" applyAlignment="1">
      <alignment vertical="center"/>
    </xf>
    <xf numFmtId="0" fontId="38" fillId="24" borderId="0" xfId="0" applyFont="1" applyFill="1" applyBorder="1" applyAlignment="1">
      <alignment vertical="center" shrinkToFit="1"/>
    </xf>
    <xf numFmtId="0" fontId="54" fillId="24" borderId="0" xfId="0" applyFont="1" applyFill="1" applyAlignment="1">
      <alignment vertical="center"/>
    </xf>
    <xf numFmtId="0" fontId="38" fillId="24" borderId="0" xfId="0" applyFont="1" applyFill="1" applyAlignment="1">
      <alignment horizontal="left" vertical="center" shrinkToFit="1"/>
    </xf>
    <xf numFmtId="0" fontId="38" fillId="24" borderId="0" xfId="0" applyFont="1" applyFill="1" applyAlignment="1">
      <alignment vertical="center" shrinkToFit="1"/>
    </xf>
    <xf numFmtId="38" fontId="38" fillId="24" borderId="0" xfId="49" applyFont="1" applyFill="1" applyAlignment="1">
      <alignment horizontal="center" vertical="center" shrinkToFit="1"/>
    </xf>
    <xf numFmtId="38" fontId="38" fillId="24" borderId="0" xfId="49" applyFont="1" applyFill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Alignment="1">
      <alignment horizontal="left" shrinkToFit="1"/>
    </xf>
    <xf numFmtId="0" fontId="31" fillId="0" borderId="0" xfId="0" applyFont="1" applyFill="1" applyAlignment="1">
      <alignment horizontal="left" shrinkToFit="1"/>
    </xf>
    <xf numFmtId="0" fontId="38" fillId="24" borderId="26" xfId="0" applyFont="1" applyFill="1" applyBorder="1" applyAlignment="1">
      <alignment horizontal="center" vertical="center" shrinkToFit="1"/>
    </xf>
    <xf numFmtId="0" fontId="15" fillId="24" borderId="93" xfId="0" applyFont="1" applyFill="1" applyBorder="1" applyAlignment="1">
      <alignment horizontal="right" vertical="center" shrinkToFit="1"/>
    </xf>
    <xf numFmtId="0" fontId="15" fillId="24" borderId="94" xfId="0" applyNumberFormat="1" applyFont="1" applyFill="1" applyBorder="1" applyAlignment="1">
      <alignment horizontal="center" vertical="center" shrinkToFit="1"/>
    </xf>
    <xf numFmtId="0" fontId="15" fillId="24" borderId="95" xfId="0" applyFont="1" applyFill="1" applyBorder="1" applyAlignment="1">
      <alignment horizontal="right" vertical="center" shrinkToFit="1"/>
    </xf>
    <xf numFmtId="0" fontId="15" fillId="24" borderId="96" xfId="0" applyFont="1" applyFill="1" applyBorder="1" applyAlignment="1">
      <alignment horizontal="right" vertical="center" shrinkToFit="1"/>
    </xf>
    <xf numFmtId="0" fontId="15" fillId="24" borderId="97" xfId="0" applyFont="1" applyFill="1" applyBorder="1" applyAlignment="1">
      <alignment horizontal="right" vertical="center" shrinkToFit="1"/>
    </xf>
    <xf numFmtId="0" fontId="15" fillId="24" borderId="98" xfId="0" applyFont="1" applyFill="1" applyBorder="1" applyAlignment="1">
      <alignment horizontal="center" vertical="center" shrinkToFit="1"/>
    </xf>
    <xf numFmtId="0" fontId="43" fillId="24" borderId="0" xfId="0" applyFont="1" applyFill="1" applyAlignment="1">
      <alignment horizontal="left" vertical="center"/>
    </xf>
    <xf numFmtId="0" fontId="43" fillId="24" borderId="20" xfId="0" applyFont="1" applyFill="1" applyBorder="1" applyAlignment="1">
      <alignment horizontal="left" vertical="center"/>
    </xf>
    <xf numFmtId="0" fontId="15" fillId="24" borderId="99" xfId="0" applyFont="1" applyFill="1" applyBorder="1" applyAlignment="1">
      <alignment horizontal="right" vertical="center" shrinkToFit="1"/>
    </xf>
    <xf numFmtId="0" fontId="15" fillId="24" borderId="100" xfId="0" applyFont="1" applyFill="1" applyBorder="1" applyAlignment="1">
      <alignment horizontal="center" vertical="center" shrinkToFit="1"/>
    </xf>
    <xf numFmtId="0" fontId="15" fillId="24" borderId="101" xfId="0" applyFont="1" applyFill="1" applyBorder="1" applyAlignment="1">
      <alignment horizontal="center" vertical="center" shrinkToFit="1"/>
    </xf>
    <xf numFmtId="0" fontId="15" fillId="24" borderId="102" xfId="0" applyFont="1" applyFill="1" applyBorder="1" applyAlignment="1">
      <alignment horizontal="center" vertical="center" shrinkToFit="1"/>
    </xf>
    <xf numFmtId="0" fontId="15" fillId="24" borderId="103" xfId="0" applyFont="1" applyFill="1" applyBorder="1" applyAlignment="1">
      <alignment horizontal="center" vertical="center" shrinkToFit="1"/>
    </xf>
    <xf numFmtId="0" fontId="15" fillId="24" borderId="104" xfId="0" applyFont="1" applyFill="1" applyBorder="1" applyAlignment="1">
      <alignment horizontal="center" vertical="center" shrinkToFit="1"/>
    </xf>
    <xf numFmtId="0" fontId="15" fillId="24" borderId="105" xfId="0" applyFont="1" applyFill="1" applyBorder="1" applyAlignment="1">
      <alignment horizontal="center" vertical="center" shrinkToFit="1"/>
    </xf>
    <xf numFmtId="0" fontId="15" fillId="24" borderId="106" xfId="0" applyFont="1" applyFill="1" applyBorder="1" applyAlignment="1">
      <alignment horizontal="center" vertical="center" shrinkToFit="1"/>
    </xf>
    <xf numFmtId="0" fontId="56" fillId="24" borderId="0" xfId="0" applyFont="1" applyFill="1" applyAlignment="1">
      <alignment vertical="center"/>
    </xf>
    <xf numFmtId="0" fontId="38" fillId="24" borderId="0" xfId="0" applyFont="1" applyFill="1" applyAlignment="1">
      <alignment/>
    </xf>
    <xf numFmtId="0" fontId="38" fillId="24" borderId="13" xfId="0" applyFont="1" applyFill="1" applyBorder="1" applyAlignment="1">
      <alignment/>
    </xf>
    <xf numFmtId="0" fontId="38" fillId="24" borderId="0" xfId="0" applyFont="1" applyFill="1" applyBorder="1" applyAlignment="1">
      <alignment horizontal="left" vertical="center"/>
    </xf>
    <xf numFmtId="189" fontId="38" fillId="24" borderId="0" xfId="0" applyNumberFormat="1" applyFont="1" applyFill="1" applyBorder="1" applyAlignment="1">
      <alignment vertical="center"/>
    </xf>
    <xf numFmtId="0" fontId="38" fillId="24" borderId="0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vertical="center"/>
    </xf>
    <xf numFmtId="0" fontId="15" fillId="24" borderId="11" xfId="0" applyNumberFormat="1" applyFont="1" applyFill="1" applyBorder="1" applyAlignment="1">
      <alignment horizontal="center" vertical="center" shrinkToFit="1"/>
    </xf>
    <xf numFmtId="0" fontId="15" fillId="24" borderId="15" xfId="0" applyNumberFormat="1" applyFont="1" applyFill="1" applyBorder="1" applyAlignment="1">
      <alignment horizontal="center" vertical="center" shrinkToFit="1"/>
    </xf>
    <xf numFmtId="0" fontId="15" fillId="24" borderId="48" xfId="0" applyNumberFormat="1" applyFont="1" applyFill="1" applyBorder="1" applyAlignment="1">
      <alignment horizontal="center" vertical="center" shrinkToFit="1"/>
    </xf>
    <xf numFmtId="0" fontId="15" fillId="24" borderId="107" xfId="0" applyFont="1" applyFill="1" applyBorder="1" applyAlignment="1">
      <alignment horizontal="center" vertical="center" shrinkToFit="1"/>
    </xf>
    <xf numFmtId="0" fontId="38" fillId="25" borderId="0" xfId="0" applyFont="1" applyFill="1" applyBorder="1" applyAlignment="1">
      <alignment horizontal="left" vertical="center" shrinkToFit="1"/>
    </xf>
    <xf numFmtId="0" fontId="38" fillId="25" borderId="87" xfId="0" applyFont="1" applyFill="1" applyBorder="1" applyAlignment="1">
      <alignment horizontal="left" vertical="center" shrinkToFit="1"/>
    </xf>
    <xf numFmtId="0" fontId="38" fillId="24" borderId="13" xfId="0" applyFont="1" applyFill="1" applyBorder="1" applyAlignment="1">
      <alignment horizontal="center" vertical="center"/>
    </xf>
    <xf numFmtId="0" fontId="38" fillId="25" borderId="13" xfId="0" applyFont="1" applyFill="1" applyBorder="1" applyAlignment="1">
      <alignment horizontal="center" vertical="center" shrinkToFit="1"/>
    </xf>
    <xf numFmtId="0" fontId="38" fillId="25" borderId="82" xfId="0" applyFont="1" applyFill="1" applyBorder="1" applyAlignment="1">
      <alignment horizontal="center" vertical="center" shrinkToFit="1"/>
    </xf>
    <xf numFmtId="0" fontId="38" fillId="24" borderId="77" xfId="0" applyFont="1" applyFill="1" applyBorder="1" applyAlignment="1">
      <alignment horizontal="center" vertical="center"/>
    </xf>
    <xf numFmtId="0" fontId="38" fillId="24" borderId="12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center" vertical="center" shrinkToFit="1"/>
    </xf>
    <xf numFmtId="0" fontId="38" fillId="24" borderId="87" xfId="0" applyFont="1" applyFill="1" applyBorder="1" applyAlignment="1">
      <alignment horizontal="left" vertical="center"/>
    </xf>
    <xf numFmtId="0" fontId="38" fillId="24" borderId="82" xfId="0" applyFont="1" applyFill="1" applyBorder="1" applyAlignment="1">
      <alignment horizontal="center" vertical="center"/>
    </xf>
    <xf numFmtId="0" fontId="38" fillId="24" borderId="12" xfId="0" applyFont="1" applyFill="1" applyBorder="1" applyAlignment="1">
      <alignment vertical="center"/>
    </xf>
    <xf numFmtId="0" fontId="38" fillId="24" borderId="108" xfId="0" applyFont="1" applyFill="1" applyBorder="1" applyAlignment="1">
      <alignment horizontal="left" vertical="center"/>
    </xf>
    <xf numFmtId="0" fontId="38" fillId="24" borderId="79" xfId="0" applyFont="1" applyFill="1" applyBorder="1" applyAlignment="1">
      <alignment horizontal="center" vertical="center"/>
    </xf>
    <xf numFmtId="0" fontId="15" fillId="24" borderId="0" xfId="0" applyFont="1" applyFill="1" applyAlignment="1">
      <alignment/>
    </xf>
    <xf numFmtId="0" fontId="15" fillId="24" borderId="13" xfId="0" applyFont="1" applyFill="1" applyBorder="1" applyAlignment="1">
      <alignment/>
    </xf>
    <xf numFmtId="189" fontId="33" fillId="24" borderId="109" xfId="0" applyNumberFormat="1" applyFont="1" applyFill="1" applyBorder="1" applyAlignment="1">
      <alignment horizontal="center" vertical="center"/>
    </xf>
    <xf numFmtId="189" fontId="33" fillId="24" borderId="12" xfId="0" applyNumberFormat="1" applyFont="1" applyFill="1" applyBorder="1" applyAlignment="1">
      <alignment horizontal="center" vertical="center"/>
    </xf>
    <xf numFmtId="189" fontId="33" fillId="24" borderId="10" xfId="0" applyNumberFormat="1" applyFont="1" applyFill="1" applyBorder="1" applyAlignment="1">
      <alignment horizontal="center" vertical="center"/>
    </xf>
    <xf numFmtId="189" fontId="33" fillId="24" borderId="110" xfId="0" applyNumberFormat="1" applyFont="1" applyFill="1" applyBorder="1" applyAlignment="1">
      <alignment horizontal="center" vertical="center"/>
    </xf>
    <xf numFmtId="189" fontId="33" fillId="24" borderId="13" xfId="0" applyNumberFormat="1" applyFont="1" applyFill="1" applyBorder="1" applyAlignment="1">
      <alignment horizontal="center" vertical="center"/>
    </xf>
    <xf numFmtId="189" fontId="33" fillId="24" borderId="15" xfId="0" applyNumberFormat="1" applyFont="1" applyFill="1" applyBorder="1" applyAlignment="1">
      <alignment horizontal="center" vertical="center"/>
    </xf>
    <xf numFmtId="0" fontId="31" fillId="24" borderId="111" xfId="0" applyFont="1" applyFill="1" applyBorder="1" applyAlignment="1">
      <alignment horizontal="center" vertical="center" shrinkToFit="1"/>
    </xf>
    <xf numFmtId="0" fontId="31" fillId="24" borderId="112" xfId="0" applyFont="1" applyFill="1" applyBorder="1" applyAlignment="1">
      <alignment horizontal="center" vertical="center" shrinkToFit="1"/>
    </xf>
    <xf numFmtId="186" fontId="33" fillId="24" borderId="112" xfId="0" applyNumberFormat="1" applyFont="1" applyFill="1" applyBorder="1" applyAlignment="1">
      <alignment horizontal="center" vertical="center" shrinkToFit="1"/>
    </xf>
    <xf numFmtId="186" fontId="33" fillId="24" borderId="113" xfId="0" applyNumberFormat="1" applyFont="1" applyFill="1" applyBorder="1" applyAlignment="1">
      <alignment horizontal="center" vertical="center" shrinkToFit="1"/>
    </xf>
    <xf numFmtId="0" fontId="31" fillId="24" borderId="114" xfId="0" applyFont="1" applyFill="1" applyBorder="1" applyAlignment="1">
      <alignment horizontal="center" vertical="center" shrinkToFit="1"/>
    </xf>
    <xf numFmtId="0" fontId="31" fillId="24" borderId="115" xfId="0" applyFont="1" applyFill="1" applyBorder="1" applyAlignment="1">
      <alignment horizontal="center" vertical="center" shrinkToFit="1"/>
    </xf>
    <xf numFmtId="186" fontId="33" fillId="24" borderId="115" xfId="0" applyNumberFormat="1" applyFont="1" applyFill="1" applyBorder="1" applyAlignment="1">
      <alignment horizontal="center" vertical="center" shrinkToFit="1"/>
    </xf>
    <xf numFmtId="186" fontId="33" fillId="24" borderId="116" xfId="0" applyNumberFormat="1" applyFont="1" applyFill="1" applyBorder="1" applyAlignment="1">
      <alignment horizontal="center" vertical="center" shrinkToFit="1"/>
    </xf>
    <xf numFmtId="0" fontId="15" fillId="24" borderId="10" xfId="0" applyFont="1" applyFill="1" applyBorder="1" applyAlignment="1">
      <alignment horizontal="right" vertical="center" shrinkToFit="1"/>
    </xf>
    <xf numFmtId="0" fontId="15" fillId="24" borderId="11" xfId="0" applyFont="1" applyFill="1" applyBorder="1" applyAlignment="1">
      <alignment horizontal="right" vertical="center" shrinkToFit="1"/>
    </xf>
    <xf numFmtId="0" fontId="15" fillId="24" borderId="15" xfId="0" applyFont="1" applyFill="1" applyBorder="1" applyAlignment="1">
      <alignment horizontal="right" vertical="center" shrinkToFit="1"/>
    </xf>
    <xf numFmtId="0" fontId="15" fillId="24" borderId="107" xfId="0" applyFont="1" applyFill="1" applyBorder="1" applyAlignment="1">
      <alignment horizontal="right" vertical="center" shrinkToFit="1"/>
    </xf>
    <xf numFmtId="0" fontId="15" fillId="24" borderId="100" xfId="0" applyFont="1" applyFill="1" applyBorder="1" applyAlignment="1">
      <alignment horizontal="right" vertical="center" shrinkToFit="1"/>
    </xf>
    <xf numFmtId="0" fontId="15" fillId="24" borderId="117" xfId="0" applyFont="1" applyFill="1" applyBorder="1" applyAlignment="1">
      <alignment horizontal="right" vertical="center" shrinkToFit="1"/>
    </xf>
    <xf numFmtId="0" fontId="15" fillId="24" borderId="102" xfId="0" applyFont="1" applyFill="1" applyBorder="1" applyAlignment="1">
      <alignment horizontal="right" vertical="center" shrinkToFit="1"/>
    </xf>
    <xf numFmtId="0" fontId="15" fillId="24" borderId="103" xfId="0" applyFont="1" applyFill="1" applyBorder="1" applyAlignment="1">
      <alignment horizontal="right" vertical="center" shrinkToFit="1"/>
    </xf>
    <xf numFmtId="0" fontId="15" fillId="24" borderId="118" xfId="0" applyFont="1" applyFill="1" applyBorder="1" applyAlignment="1">
      <alignment horizontal="right" vertical="center" shrinkToFit="1"/>
    </xf>
    <xf numFmtId="0" fontId="15" fillId="24" borderId="119" xfId="0" applyFont="1" applyFill="1" applyBorder="1" applyAlignment="1">
      <alignment horizontal="right" vertical="center" shrinkToFit="1"/>
    </xf>
    <xf numFmtId="0" fontId="15" fillId="24" borderId="120" xfId="0" applyFont="1" applyFill="1" applyBorder="1" applyAlignment="1">
      <alignment horizontal="right" vertical="center" shrinkToFit="1"/>
    </xf>
    <xf numFmtId="0" fontId="15" fillId="24" borderId="121" xfId="0" applyFont="1" applyFill="1" applyBorder="1" applyAlignment="1">
      <alignment horizontal="right" vertical="center" shrinkToFit="1"/>
    </xf>
    <xf numFmtId="0" fontId="15" fillId="24" borderId="33" xfId="0" applyNumberFormat="1" applyFont="1" applyFill="1" applyBorder="1" applyAlignment="1">
      <alignment horizontal="center" vertical="center" shrinkToFit="1"/>
    </xf>
    <xf numFmtId="0" fontId="15" fillId="24" borderId="49" xfId="0" applyNumberFormat="1" applyFont="1" applyFill="1" applyBorder="1" applyAlignment="1">
      <alignment horizontal="center" vertical="center" shrinkToFit="1"/>
    </xf>
    <xf numFmtId="0" fontId="15" fillId="24" borderId="10" xfId="0" applyNumberFormat="1" applyFont="1" applyFill="1" applyBorder="1" applyAlignment="1">
      <alignment horizontal="center" vertical="center" shrinkToFit="1"/>
    </xf>
    <xf numFmtId="0" fontId="38" fillId="24" borderId="25" xfId="0" applyFont="1" applyFill="1" applyBorder="1" applyAlignment="1">
      <alignment horizontal="center" vertical="center" shrinkToFit="1"/>
    </xf>
    <xf numFmtId="0" fontId="38" fillId="24" borderId="94" xfId="0" applyFont="1" applyFill="1" applyBorder="1" applyAlignment="1">
      <alignment horizontal="center" vertical="center" shrinkToFit="1"/>
    </xf>
    <xf numFmtId="0" fontId="15" fillId="24" borderId="10" xfId="0" applyFont="1" applyFill="1" applyBorder="1" applyAlignment="1">
      <alignment horizontal="center" vertical="center" shrinkToFit="1"/>
    </xf>
    <xf numFmtId="0" fontId="15" fillId="24" borderId="11" xfId="0" applyFont="1" applyFill="1" applyBorder="1" applyAlignment="1">
      <alignment horizontal="center" vertical="center" shrinkToFit="1"/>
    </xf>
    <xf numFmtId="0" fontId="15" fillId="24" borderId="41" xfId="0" applyFont="1" applyFill="1" applyBorder="1" applyAlignment="1">
      <alignment horizontal="center" vertical="center" shrinkToFit="1"/>
    </xf>
    <xf numFmtId="0" fontId="14" fillId="24" borderId="17" xfId="0" applyFont="1" applyFill="1" applyBorder="1" applyAlignment="1">
      <alignment horizontal="center" vertical="center" shrinkToFit="1"/>
    </xf>
    <xf numFmtId="0" fontId="14" fillId="24" borderId="12" xfId="0" applyFont="1" applyFill="1" applyBorder="1" applyAlignment="1">
      <alignment horizontal="center" vertical="center" shrinkToFit="1"/>
    </xf>
    <xf numFmtId="0" fontId="14" fillId="24" borderId="36" xfId="0" applyFont="1" applyFill="1" applyBorder="1" applyAlignment="1">
      <alignment horizontal="center" vertical="center" shrinkToFit="1"/>
    </xf>
    <xf numFmtId="189" fontId="38" fillId="4" borderId="47" xfId="0" applyNumberFormat="1" applyFont="1" applyFill="1" applyBorder="1" applyAlignment="1">
      <alignment horizontal="center" vertical="center" shrinkToFit="1"/>
    </xf>
    <xf numFmtId="189" fontId="38" fillId="4" borderId="12" xfId="0" applyNumberFormat="1" applyFont="1" applyFill="1" applyBorder="1" applyAlignment="1">
      <alignment horizontal="center" vertical="center" shrinkToFit="1"/>
    </xf>
    <xf numFmtId="189" fontId="38" fillId="4" borderId="48" xfId="0" applyNumberFormat="1" applyFont="1" applyFill="1" applyBorder="1" applyAlignment="1">
      <alignment horizontal="center" vertical="center" shrinkToFit="1"/>
    </xf>
    <xf numFmtId="189" fontId="38" fillId="4" borderId="32" xfId="0" applyNumberFormat="1" applyFont="1" applyFill="1" applyBorder="1" applyAlignment="1">
      <alignment horizontal="center" vertical="center" shrinkToFit="1"/>
    </xf>
    <xf numFmtId="189" fontId="38" fillId="4" borderId="0" xfId="0" applyNumberFormat="1" applyFont="1" applyFill="1" applyBorder="1" applyAlignment="1">
      <alignment horizontal="center" vertical="center" shrinkToFit="1"/>
    </xf>
    <xf numFmtId="189" fontId="38" fillId="4" borderId="33" xfId="0" applyNumberFormat="1" applyFont="1" applyFill="1" applyBorder="1" applyAlignment="1">
      <alignment horizontal="center" vertical="center" shrinkToFit="1"/>
    </xf>
    <xf numFmtId="0" fontId="15" fillId="24" borderId="22" xfId="0" applyFont="1" applyFill="1" applyBorder="1" applyAlignment="1">
      <alignment horizontal="center" vertical="center"/>
    </xf>
    <xf numFmtId="0" fontId="15" fillId="24" borderId="24" xfId="0" applyFont="1" applyFill="1" applyBorder="1" applyAlignment="1">
      <alignment horizontal="center" vertical="center"/>
    </xf>
    <xf numFmtId="0" fontId="15" fillId="24" borderId="23" xfId="0" applyFont="1" applyFill="1" applyBorder="1" applyAlignment="1">
      <alignment horizontal="center" vertical="center"/>
    </xf>
    <xf numFmtId="0" fontId="38" fillId="24" borderId="40" xfId="0" applyFont="1" applyFill="1" applyBorder="1" applyAlignment="1">
      <alignment horizontal="center" vertical="center" shrinkToFit="1"/>
    </xf>
    <xf numFmtId="0" fontId="38" fillId="24" borderId="39" xfId="0" applyFont="1" applyFill="1" applyBorder="1" applyAlignment="1">
      <alignment horizontal="center" vertical="center" shrinkToFit="1"/>
    </xf>
    <xf numFmtId="0" fontId="38" fillId="24" borderId="42" xfId="0" applyFont="1" applyFill="1" applyBorder="1" applyAlignment="1">
      <alignment horizontal="center" vertical="center" shrinkToFit="1"/>
    </xf>
    <xf numFmtId="0" fontId="38" fillId="24" borderId="38" xfId="0" applyFont="1" applyFill="1" applyBorder="1" applyAlignment="1">
      <alignment horizontal="center" vertical="center"/>
    </xf>
    <xf numFmtId="0" fontId="38" fillId="24" borderId="39" xfId="0" applyFont="1" applyFill="1" applyBorder="1" applyAlignment="1">
      <alignment horizontal="center" vertical="center"/>
    </xf>
    <xf numFmtId="0" fontId="38" fillId="24" borderId="42" xfId="0" applyFont="1" applyFill="1" applyBorder="1" applyAlignment="1">
      <alignment horizontal="center" vertical="center"/>
    </xf>
    <xf numFmtId="189" fontId="38" fillId="4" borderId="46" xfId="0" applyNumberFormat="1" applyFont="1" applyFill="1" applyBorder="1" applyAlignment="1">
      <alignment horizontal="center" vertical="center" shrinkToFit="1"/>
    </xf>
    <xf numFmtId="189" fontId="38" fillId="4" borderId="25" xfId="0" applyNumberFormat="1" applyFont="1" applyFill="1" applyBorder="1" applyAlignment="1">
      <alignment horizontal="center" vertical="center" shrinkToFit="1"/>
    </xf>
    <xf numFmtId="189" fontId="38" fillId="4" borderId="122" xfId="0" applyNumberFormat="1" applyFont="1" applyFill="1" applyBorder="1" applyAlignment="1">
      <alignment horizontal="center" vertical="center" shrinkToFit="1"/>
    </xf>
    <xf numFmtId="0" fontId="38" fillId="24" borderId="122" xfId="0" applyFont="1" applyFill="1" applyBorder="1" applyAlignment="1">
      <alignment horizontal="center" vertical="center" shrinkToFit="1"/>
    </xf>
    <xf numFmtId="0" fontId="38" fillId="24" borderId="46" xfId="0" applyFont="1" applyFill="1" applyBorder="1" applyAlignment="1">
      <alignment horizontal="center" vertical="center"/>
    </xf>
    <xf numFmtId="0" fontId="38" fillId="24" borderId="25" xfId="0" applyFont="1" applyFill="1" applyBorder="1" applyAlignment="1">
      <alignment horizontal="center" vertical="center"/>
    </xf>
    <xf numFmtId="0" fontId="38" fillId="24" borderId="122" xfId="0" applyFont="1" applyFill="1" applyBorder="1" applyAlignment="1">
      <alignment horizontal="center" vertical="center"/>
    </xf>
    <xf numFmtId="0" fontId="15" fillId="24" borderId="22" xfId="0" applyFont="1" applyFill="1" applyBorder="1" applyAlignment="1">
      <alignment horizontal="center" vertical="center" shrinkToFit="1"/>
    </xf>
    <xf numFmtId="0" fontId="15" fillId="24" borderId="23" xfId="0" applyFont="1" applyFill="1" applyBorder="1" applyAlignment="1">
      <alignment horizontal="center" vertical="center" shrinkToFit="1"/>
    </xf>
    <xf numFmtId="0" fontId="15" fillId="24" borderId="24" xfId="0" applyFont="1" applyFill="1" applyBorder="1" applyAlignment="1">
      <alignment horizontal="center" vertical="center" shrinkToFit="1"/>
    </xf>
    <xf numFmtId="0" fontId="15" fillId="24" borderId="122" xfId="0" applyNumberFormat="1" applyFont="1" applyFill="1" applyBorder="1" applyAlignment="1">
      <alignment horizontal="center" vertical="center" shrinkToFit="1"/>
    </xf>
    <xf numFmtId="0" fontId="36" fillId="24" borderId="46" xfId="0" applyFont="1" applyFill="1" applyBorder="1" applyAlignment="1">
      <alignment horizontal="left" vertical="center" shrinkToFit="1"/>
    </xf>
    <xf numFmtId="0" fontId="36" fillId="24" borderId="122" xfId="0" applyFont="1" applyFill="1" applyBorder="1" applyAlignment="1">
      <alignment horizontal="left" vertical="center" shrinkToFit="1"/>
    </xf>
    <xf numFmtId="0" fontId="36" fillId="24" borderId="38" xfId="0" applyFont="1" applyFill="1" applyBorder="1" applyAlignment="1">
      <alignment horizontal="left" vertical="center" shrinkToFit="1"/>
    </xf>
    <xf numFmtId="0" fontId="36" fillId="24" borderId="42" xfId="0" applyFont="1" applyFill="1" applyBorder="1" applyAlignment="1">
      <alignment horizontal="left" vertical="center" shrinkToFit="1"/>
    </xf>
    <xf numFmtId="0" fontId="38" fillId="24" borderId="46" xfId="0" applyFont="1" applyFill="1" applyBorder="1" applyAlignment="1">
      <alignment horizontal="center" vertical="center" shrinkToFit="1"/>
    </xf>
    <xf numFmtId="0" fontId="38" fillId="24" borderId="38" xfId="0" applyFont="1" applyFill="1" applyBorder="1" applyAlignment="1">
      <alignment horizontal="center" vertical="center" shrinkToFit="1"/>
    </xf>
    <xf numFmtId="0" fontId="38" fillId="24" borderId="41" xfId="0" applyFont="1" applyFill="1" applyBorder="1" applyAlignment="1">
      <alignment horizontal="center" vertical="center" shrinkToFit="1"/>
    </xf>
    <xf numFmtId="189" fontId="33" fillId="24" borderId="123" xfId="0" applyNumberFormat="1" applyFont="1" applyFill="1" applyBorder="1" applyAlignment="1">
      <alignment horizontal="center" vertical="center"/>
    </xf>
    <xf numFmtId="189" fontId="33" fillId="24" borderId="18" xfId="0" applyNumberFormat="1" applyFont="1" applyFill="1" applyBorder="1" applyAlignment="1">
      <alignment horizontal="center" vertical="center"/>
    </xf>
    <xf numFmtId="189" fontId="33" fillId="24" borderId="19" xfId="0" applyNumberFormat="1" applyFont="1" applyFill="1" applyBorder="1" applyAlignment="1">
      <alignment horizontal="center" vertical="center"/>
    </xf>
    <xf numFmtId="189" fontId="33" fillId="24" borderId="44" xfId="0" applyNumberFormat="1" applyFont="1" applyFill="1" applyBorder="1" applyAlignment="1">
      <alignment horizontal="center" vertical="center"/>
    </xf>
    <xf numFmtId="189" fontId="33" fillId="24" borderId="43" xfId="0" applyNumberFormat="1" applyFont="1" applyFill="1" applyBorder="1" applyAlignment="1">
      <alignment horizontal="center" vertical="center"/>
    </xf>
    <xf numFmtId="189" fontId="33" fillId="24" borderId="45" xfId="0" applyNumberFormat="1" applyFont="1" applyFill="1" applyBorder="1" applyAlignment="1">
      <alignment horizontal="center" vertical="center"/>
    </xf>
    <xf numFmtId="189" fontId="33" fillId="24" borderId="17" xfId="0" applyNumberFormat="1" applyFont="1" applyFill="1" applyBorder="1" applyAlignment="1">
      <alignment horizontal="center" vertical="center"/>
    </xf>
    <xf numFmtId="189" fontId="33" fillId="24" borderId="14" xfId="0" applyNumberFormat="1" applyFont="1" applyFill="1" applyBorder="1" applyAlignment="1">
      <alignment horizontal="center" vertical="center"/>
    </xf>
    <xf numFmtId="0" fontId="15" fillId="24" borderId="91" xfId="0" applyNumberFormat="1" applyFont="1" applyFill="1" applyBorder="1" applyAlignment="1">
      <alignment horizontal="center" vertical="center" shrinkToFit="1"/>
    </xf>
    <xf numFmtId="0" fontId="15" fillId="24" borderId="90" xfId="0" applyNumberFormat="1" applyFont="1" applyFill="1" applyBorder="1" applyAlignment="1">
      <alignment horizontal="center" vertical="center" shrinkToFit="1"/>
    </xf>
    <xf numFmtId="0" fontId="15" fillId="24" borderId="92" xfId="0" applyNumberFormat="1" applyFont="1" applyFill="1" applyBorder="1" applyAlignment="1">
      <alignment horizontal="center" vertical="center" shrinkToFit="1"/>
    </xf>
    <xf numFmtId="0" fontId="15" fillId="24" borderId="61" xfId="0" applyFont="1" applyFill="1" applyBorder="1" applyAlignment="1">
      <alignment horizontal="right" vertical="center" shrinkToFit="1"/>
    </xf>
    <xf numFmtId="0" fontId="15" fillId="24" borderId="54" xfId="0" applyFont="1" applyFill="1" applyBorder="1" applyAlignment="1">
      <alignment horizontal="right" vertical="center" shrinkToFit="1"/>
    </xf>
    <xf numFmtId="0" fontId="15" fillId="24" borderId="124" xfId="0" applyFont="1" applyFill="1" applyBorder="1" applyAlignment="1">
      <alignment horizontal="right" vertical="center" shrinkToFit="1"/>
    </xf>
    <xf numFmtId="0" fontId="15" fillId="24" borderId="64" xfId="0" applyFont="1" applyFill="1" applyBorder="1" applyAlignment="1">
      <alignment horizontal="right" vertical="center" shrinkToFit="1"/>
    </xf>
    <xf numFmtId="0" fontId="15" fillId="24" borderId="60" xfId="0" applyFont="1" applyFill="1" applyBorder="1" applyAlignment="1">
      <alignment horizontal="right" vertical="center" shrinkToFit="1"/>
    </xf>
    <xf numFmtId="0" fontId="15" fillId="24" borderId="55" xfId="0" applyFont="1" applyFill="1" applyBorder="1" applyAlignment="1">
      <alignment horizontal="right" vertical="center" shrinkToFit="1"/>
    </xf>
    <xf numFmtId="0" fontId="15" fillId="24" borderId="53" xfId="0" applyFont="1" applyFill="1" applyBorder="1" applyAlignment="1">
      <alignment horizontal="right" vertical="center" shrinkToFit="1"/>
    </xf>
    <xf numFmtId="0" fontId="15" fillId="24" borderId="58" xfId="0" applyFont="1" applyFill="1" applyBorder="1" applyAlignment="1">
      <alignment horizontal="right" vertical="center" shrinkToFit="1"/>
    </xf>
    <xf numFmtId="0" fontId="15" fillId="24" borderId="57" xfId="0" applyFont="1" applyFill="1" applyBorder="1" applyAlignment="1">
      <alignment horizontal="right" vertical="center" shrinkToFit="1"/>
    </xf>
    <xf numFmtId="0" fontId="15" fillId="24" borderId="61" xfId="0" applyNumberFormat="1" applyFont="1" applyFill="1" applyBorder="1" applyAlignment="1">
      <alignment horizontal="center" vertical="center" shrinkToFit="1"/>
    </xf>
    <xf numFmtId="0" fontId="15" fillId="24" borderId="54" xfId="0" applyNumberFormat="1" applyFont="1" applyFill="1" applyBorder="1" applyAlignment="1">
      <alignment horizontal="center" vertical="center" shrinkToFit="1"/>
    </xf>
    <xf numFmtId="0" fontId="15" fillId="24" borderId="124" xfId="0" applyNumberFormat="1" applyFont="1" applyFill="1" applyBorder="1" applyAlignment="1">
      <alignment horizontal="center" vertical="center" shrinkToFit="1"/>
    </xf>
    <xf numFmtId="0" fontId="38" fillId="24" borderId="114" xfId="0" applyFont="1" applyFill="1" applyBorder="1" applyAlignment="1">
      <alignment horizontal="center" vertical="center" shrinkToFit="1"/>
    </xf>
    <xf numFmtId="0" fontId="38" fillId="24" borderId="115" xfId="0" applyFont="1" applyFill="1" applyBorder="1" applyAlignment="1">
      <alignment horizontal="center" vertical="center" shrinkToFit="1"/>
    </xf>
    <xf numFmtId="0" fontId="38" fillId="24" borderId="111" xfId="0" applyFont="1" applyFill="1" applyBorder="1" applyAlignment="1">
      <alignment horizontal="center" vertical="center" shrinkToFit="1"/>
    </xf>
    <xf numFmtId="0" fontId="38" fillId="24" borderId="112" xfId="0" applyFont="1" applyFill="1" applyBorder="1" applyAlignment="1">
      <alignment horizontal="center" vertical="center" shrinkToFit="1"/>
    </xf>
    <xf numFmtId="0" fontId="38" fillId="24" borderId="17" xfId="0" applyFont="1" applyFill="1" applyBorder="1" applyAlignment="1">
      <alignment horizontal="center" vertical="center" shrinkToFit="1"/>
    </xf>
    <xf numFmtId="0" fontId="38" fillId="24" borderId="12" xfId="0" applyFont="1" applyFill="1" applyBorder="1" applyAlignment="1">
      <alignment horizontal="center" vertical="center" shrinkToFit="1"/>
    </xf>
    <xf numFmtId="0" fontId="38" fillId="24" borderId="125" xfId="0" applyFont="1" applyFill="1" applyBorder="1" applyAlignment="1">
      <alignment horizontal="center" vertical="center" shrinkToFit="1"/>
    </xf>
    <xf numFmtId="0" fontId="38" fillId="24" borderId="36" xfId="0" applyFont="1" applyFill="1" applyBorder="1" applyAlignment="1">
      <alignment horizontal="center" vertical="center" shrinkToFit="1"/>
    </xf>
    <xf numFmtId="186" fontId="38" fillId="24" borderId="112" xfId="0" applyNumberFormat="1" applyFont="1" applyFill="1" applyBorder="1" applyAlignment="1">
      <alignment horizontal="center" vertical="center" shrinkToFit="1"/>
    </xf>
    <xf numFmtId="186" fontId="38" fillId="24" borderId="113" xfId="0" applyNumberFormat="1" applyFont="1" applyFill="1" applyBorder="1" applyAlignment="1">
      <alignment horizontal="center" vertical="center" shrinkToFit="1"/>
    </xf>
    <xf numFmtId="186" fontId="38" fillId="24" borderId="12" xfId="0" applyNumberFormat="1" applyFont="1" applyFill="1" applyBorder="1" applyAlignment="1">
      <alignment horizontal="center" vertical="center" shrinkToFit="1"/>
    </xf>
    <xf numFmtId="0" fontId="38" fillId="24" borderId="10" xfId="0" applyFont="1" applyFill="1" applyBorder="1" applyAlignment="1">
      <alignment horizontal="center" vertical="center" shrinkToFit="1"/>
    </xf>
    <xf numFmtId="0" fontId="38" fillId="24" borderId="126" xfId="0" applyFont="1" applyFill="1" applyBorder="1" applyAlignment="1">
      <alignment horizontal="center" vertical="center" shrinkToFit="1"/>
    </xf>
    <xf numFmtId="0" fontId="31" fillId="24" borderId="47" xfId="0" applyNumberFormat="1" applyFont="1" applyFill="1" applyBorder="1" applyAlignment="1">
      <alignment horizontal="center" vertical="center" wrapText="1" shrinkToFit="1"/>
    </xf>
    <xf numFmtId="0" fontId="31" fillId="24" borderId="12" xfId="0" applyNumberFormat="1" applyFont="1" applyFill="1" applyBorder="1" applyAlignment="1">
      <alignment horizontal="center" vertical="center" shrinkToFit="1"/>
    </xf>
    <xf numFmtId="0" fontId="31" fillId="24" borderId="48" xfId="0" applyNumberFormat="1" applyFont="1" applyFill="1" applyBorder="1" applyAlignment="1">
      <alignment horizontal="center" vertical="center" shrinkToFit="1"/>
    </xf>
    <xf numFmtId="0" fontId="31" fillId="24" borderId="32" xfId="0" applyNumberFormat="1" applyFont="1" applyFill="1" applyBorder="1" applyAlignment="1">
      <alignment horizontal="center" vertical="center" shrinkToFit="1"/>
    </xf>
    <xf numFmtId="0" fontId="31" fillId="24" borderId="0" xfId="0" applyNumberFormat="1" applyFont="1" applyFill="1" applyBorder="1" applyAlignment="1">
      <alignment horizontal="center" vertical="center" shrinkToFit="1"/>
    </xf>
    <xf numFmtId="0" fontId="31" fillId="24" borderId="33" xfId="0" applyNumberFormat="1" applyFont="1" applyFill="1" applyBorder="1" applyAlignment="1">
      <alignment horizontal="center" vertical="center" shrinkToFit="1"/>
    </xf>
    <xf numFmtId="38" fontId="38" fillId="24" borderId="127" xfId="49" applyFont="1" applyFill="1" applyBorder="1" applyAlignment="1">
      <alignment horizontal="center" vertical="center" shrinkToFit="1"/>
    </xf>
    <xf numFmtId="38" fontId="38" fillId="24" borderId="128" xfId="49" applyFont="1" applyFill="1" applyBorder="1" applyAlignment="1">
      <alignment horizontal="center" vertical="center" shrinkToFit="1"/>
    </xf>
    <xf numFmtId="186" fontId="38" fillId="24" borderId="115" xfId="0" applyNumberFormat="1" applyFont="1" applyFill="1" applyBorder="1" applyAlignment="1">
      <alignment horizontal="center" vertical="center" shrinkToFit="1"/>
    </xf>
    <xf numFmtId="186" fontId="38" fillId="24" borderId="116" xfId="0" applyNumberFormat="1" applyFont="1" applyFill="1" applyBorder="1" applyAlignment="1">
      <alignment horizontal="center" vertical="center" shrinkToFit="1"/>
    </xf>
    <xf numFmtId="0" fontId="38" fillId="24" borderId="129" xfId="0" applyFont="1" applyFill="1" applyBorder="1" applyAlignment="1">
      <alignment horizontal="center" vertical="center" shrinkToFit="1"/>
    </xf>
    <xf numFmtId="0" fontId="38" fillId="24" borderId="127" xfId="0" applyFont="1" applyFill="1" applyBorder="1" applyAlignment="1">
      <alignment horizontal="center" vertical="center" shrinkToFit="1"/>
    </xf>
    <xf numFmtId="0" fontId="38" fillId="24" borderId="130" xfId="0" applyFont="1" applyFill="1" applyBorder="1" applyAlignment="1">
      <alignment horizontal="center" vertical="center" shrinkToFit="1"/>
    </xf>
    <xf numFmtId="0" fontId="38" fillId="24" borderId="131" xfId="0" applyFont="1" applyFill="1" applyBorder="1" applyAlignment="1">
      <alignment horizontal="center" vertical="center" shrinkToFit="1"/>
    </xf>
    <xf numFmtId="0" fontId="15" fillId="24" borderId="89" xfId="0" applyNumberFormat="1" applyFont="1" applyFill="1" applyBorder="1" applyAlignment="1">
      <alignment horizontal="center" vertical="center" shrinkToFit="1"/>
    </xf>
    <xf numFmtId="0" fontId="15" fillId="24" borderId="132" xfId="0" applyFont="1" applyFill="1" applyBorder="1" applyAlignment="1">
      <alignment horizontal="right" vertical="center" shrinkToFit="1"/>
    </xf>
    <xf numFmtId="0" fontId="15" fillId="24" borderId="133" xfId="0" applyFont="1" applyFill="1" applyBorder="1" applyAlignment="1">
      <alignment horizontal="right" vertical="center" shrinkToFit="1"/>
    </xf>
    <xf numFmtId="0" fontId="15" fillId="24" borderId="134" xfId="0" applyFont="1" applyFill="1" applyBorder="1" applyAlignment="1">
      <alignment horizontal="right" vertical="center" shrinkToFit="1"/>
    </xf>
    <xf numFmtId="0" fontId="33" fillId="24" borderId="40" xfId="0" applyFont="1" applyFill="1" applyBorder="1" applyAlignment="1">
      <alignment horizontal="center" vertical="center" shrinkToFit="1"/>
    </xf>
    <xf numFmtId="0" fontId="33" fillId="24" borderId="39" xfId="0" applyFont="1" applyFill="1" applyBorder="1" applyAlignment="1">
      <alignment horizontal="center" vertical="center" shrinkToFit="1"/>
    </xf>
    <xf numFmtId="0" fontId="33" fillId="24" borderId="42" xfId="0" applyFont="1" applyFill="1" applyBorder="1" applyAlignment="1">
      <alignment horizontal="center" vertical="center" shrinkToFit="1"/>
    </xf>
    <xf numFmtId="0" fontId="33" fillId="24" borderId="26" xfId="0" applyFont="1" applyFill="1" applyBorder="1" applyAlignment="1">
      <alignment horizontal="center" vertical="center" shrinkToFit="1"/>
    </xf>
    <xf numFmtId="0" fontId="33" fillId="24" borderId="25" xfId="0" applyFont="1" applyFill="1" applyBorder="1" applyAlignment="1">
      <alignment horizontal="center" vertical="center" shrinkToFit="1"/>
    </xf>
    <xf numFmtId="0" fontId="33" fillId="24" borderId="94" xfId="0" applyFont="1" applyFill="1" applyBorder="1" applyAlignment="1">
      <alignment horizontal="center" vertical="center" shrinkToFit="1"/>
    </xf>
    <xf numFmtId="0" fontId="33" fillId="24" borderId="41" xfId="0" applyFont="1" applyFill="1" applyBorder="1" applyAlignment="1">
      <alignment horizontal="center" vertical="center" shrinkToFit="1"/>
    </xf>
    <xf numFmtId="189" fontId="33" fillId="24" borderId="135" xfId="0" applyNumberFormat="1" applyFont="1" applyFill="1" applyBorder="1" applyAlignment="1">
      <alignment horizontal="center" vertical="center"/>
    </xf>
    <xf numFmtId="189" fontId="33" fillId="24" borderId="21" xfId="0" applyNumberFormat="1" applyFont="1" applyFill="1" applyBorder="1" applyAlignment="1">
      <alignment horizontal="center" vertical="center"/>
    </xf>
    <xf numFmtId="0" fontId="15" fillId="24" borderId="136" xfId="0" applyNumberFormat="1" applyFont="1" applyFill="1" applyBorder="1" applyAlignment="1">
      <alignment horizontal="center" vertical="center" shrinkToFit="1"/>
    </xf>
    <xf numFmtId="0" fontId="15" fillId="24" borderId="88" xfId="0" applyFont="1" applyFill="1" applyBorder="1" applyAlignment="1">
      <alignment horizontal="right" vertical="center" shrinkToFit="1"/>
    </xf>
    <xf numFmtId="0" fontId="15" fillId="24" borderId="51" xfId="0" applyFont="1" applyFill="1" applyBorder="1" applyAlignment="1">
      <alignment horizontal="right" vertical="center" shrinkToFit="1"/>
    </xf>
    <xf numFmtId="0" fontId="15" fillId="24" borderId="136" xfId="0" applyFont="1" applyFill="1" applyBorder="1" applyAlignment="1">
      <alignment horizontal="right" vertical="center" shrinkToFit="1"/>
    </xf>
    <xf numFmtId="0" fontId="15" fillId="24" borderId="52" xfId="0" applyFont="1" applyFill="1" applyBorder="1" applyAlignment="1">
      <alignment horizontal="right" vertical="center" shrinkToFit="1"/>
    </xf>
    <xf numFmtId="0" fontId="15" fillId="24" borderId="56" xfId="0" applyFont="1" applyFill="1" applyBorder="1" applyAlignment="1">
      <alignment horizontal="right" vertical="center" shrinkToFit="1"/>
    </xf>
    <xf numFmtId="0" fontId="38" fillId="4" borderId="46" xfId="0" applyNumberFormat="1" applyFont="1" applyFill="1" applyBorder="1" applyAlignment="1">
      <alignment horizontal="center" vertical="center" shrinkToFit="1"/>
    </xf>
    <xf numFmtId="0" fontId="38" fillId="4" borderId="25" xfId="0" applyNumberFormat="1" applyFont="1" applyFill="1" applyBorder="1" applyAlignment="1">
      <alignment horizontal="center" vertical="center" shrinkToFit="1"/>
    </xf>
    <xf numFmtId="0" fontId="38" fillId="4" borderId="122" xfId="0" applyNumberFormat="1" applyFont="1" applyFill="1" applyBorder="1" applyAlignment="1">
      <alignment horizontal="center" vertical="center" shrinkToFit="1"/>
    </xf>
    <xf numFmtId="0" fontId="38" fillId="4" borderId="32" xfId="0" applyNumberFormat="1" applyFont="1" applyFill="1" applyBorder="1" applyAlignment="1">
      <alignment horizontal="center" vertical="center" shrinkToFit="1"/>
    </xf>
    <xf numFmtId="0" fontId="38" fillId="4" borderId="0" xfId="0" applyNumberFormat="1" applyFont="1" applyFill="1" applyBorder="1" applyAlignment="1">
      <alignment horizontal="center" vertical="center" shrinkToFit="1"/>
    </xf>
    <xf numFmtId="0" fontId="38" fillId="4" borderId="33" xfId="0" applyNumberFormat="1" applyFont="1" applyFill="1" applyBorder="1" applyAlignment="1">
      <alignment horizontal="center" vertical="center" shrinkToFit="1"/>
    </xf>
    <xf numFmtId="0" fontId="14" fillId="24" borderId="111" xfId="0" applyFont="1" applyFill="1" applyBorder="1" applyAlignment="1">
      <alignment horizontal="center" vertical="center" shrinkToFit="1"/>
    </xf>
    <xf numFmtId="0" fontId="14" fillId="24" borderId="112" xfId="0" applyFont="1" applyFill="1" applyBorder="1" applyAlignment="1">
      <alignment horizontal="center" vertical="center" shrinkToFit="1"/>
    </xf>
    <xf numFmtId="0" fontId="14" fillId="24" borderId="114" xfId="0" applyFont="1" applyFill="1" applyBorder="1" applyAlignment="1">
      <alignment horizontal="center" vertical="center" shrinkToFit="1"/>
    </xf>
    <xf numFmtId="0" fontId="14" fillId="24" borderId="115" xfId="0" applyFont="1" applyFill="1" applyBorder="1" applyAlignment="1">
      <alignment horizontal="center" vertical="center" shrinkToFit="1"/>
    </xf>
    <xf numFmtId="0" fontId="14" fillId="24" borderId="12" xfId="0" applyFont="1" applyFill="1" applyBorder="1" applyAlignment="1">
      <alignment horizontal="left"/>
    </xf>
    <xf numFmtId="0" fontId="14" fillId="24" borderId="13" xfId="0" applyFont="1" applyFill="1" applyBorder="1" applyAlignment="1">
      <alignment horizontal="left"/>
    </xf>
    <xf numFmtId="0" fontId="15" fillId="24" borderId="132" xfId="0" applyFont="1" applyFill="1" applyBorder="1" applyAlignment="1">
      <alignment horizontal="center" vertical="center" shrinkToFit="1"/>
    </xf>
    <xf numFmtId="0" fontId="15" fillId="24" borderId="133" xfId="0" applyFont="1" applyFill="1" applyBorder="1" applyAlignment="1">
      <alignment horizontal="center" vertical="center" shrinkToFit="1"/>
    </xf>
    <xf numFmtId="0" fontId="15" fillId="24" borderId="137" xfId="0" applyFont="1" applyFill="1" applyBorder="1" applyAlignment="1">
      <alignment horizontal="center" vertical="center" shrinkToFit="1"/>
    </xf>
    <xf numFmtId="186" fontId="14" fillId="24" borderId="112" xfId="0" applyNumberFormat="1" applyFont="1" applyFill="1" applyBorder="1" applyAlignment="1">
      <alignment horizontal="center" vertical="center" shrinkToFit="1"/>
    </xf>
    <xf numFmtId="186" fontId="14" fillId="24" borderId="113" xfId="0" applyNumberFormat="1" applyFont="1" applyFill="1" applyBorder="1" applyAlignment="1">
      <alignment horizontal="center" vertical="center" shrinkToFit="1"/>
    </xf>
    <xf numFmtId="38" fontId="14" fillId="24" borderId="112" xfId="0" applyNumberFormat="1" applyFont="1" applyFill="1" applyBorder="1" applyAlignment="1">
      <alignment horizontal="center" vertical="center" shrinkToFit="1"/>
    </xf>
    <xf numFmtId="38" fontId="14" fillId="24" borderId="113" xfId="0" applyNumberFormat="1" applyFont="1" applyFill="1" applyBorder="1" applyAlignment="1">
      <alignment horizontal="center" vertical="center" shrinkToFit="1"/>
    </xf>
    <xf numFmtId="38" fontId="14" fillId="24" borderId="115" xfId="0" applyNumberFormat="1" applyFont="1" applyFill="1" applyBorder="1" applyAlignment="1">
      <alignment horizontal="center" vertical="center" shrinkToFit="1"/>
    </xf>
    <xf numFmtId="38" fontId="14" fillId="24" borderId="116" xfId="0" applyNumberFormat="1" applyFont="1" applyFill="1" applyBorder="1" applyAlignment="1">
      <alignment horizontal="center" vertical="center" shrinkToFit="1"/>
    </xf>
    <xf numFmtId="0" fontId="31" fillId="24" borderId="130" xfId="0" applyFont="1" applyFill="1" applyBorder="1" applyAlignment="1">
      <alignment horizontal="center" vertical="center" shrinkToFit="1"/>
    </xf>
    <xf numFmtId="0" fontId="31" fillId="24" borderId="131" xfId="0" applyFont="1" applyFill="1" applyBorder="1" applyAlignment="1">
      <alignment horizontal="center" vertical="center" shrinkToFit="1"/>
    </xf>
    <xf numFmtId="186" fontId="31" fillId="24" borderId="131" xfId="0" applyNumberFormat="1" applyFont="1" applyFill="1" applyBorder="1" applyAlignment="1">
      <alignment horizontal="center" vertical="center" shrinkToFit="1"/>
    </xf>
    <xf numFmtId="0" fontId="31" fillId="24" borderId="138" xfId="0" applyFont="1" applyFill="1" applyBorder="1" applyAlignment="1">
      <alignment horizontal="center" vertical="center" shrinkToFit="1"/>
    </xf>
    <xf numFmtId="0" fontId="31" fillId="24" borderId="129" xfId="0" applyFont="1" applyFill="1" applyBorder="1" applyAlignment="1">
      <alignment horizontal="center" vertical="center" shrinkToFit="1"/>
    </xf>
    <xf numFmtId="0" fontId="31" fillId="24" borderId="127" xfId="0" applyFont="1" applyFill="1" applyBorder="1" applyAlignment="1">
      <alignment horizontal="center" vertical="center" shrinkToFit="1"/>
    </xf>
    <xf numFmtId="186" fontId="31" fillId="24" borderId="127" xfId="0" applyNumberFormat="1" applyFont="1" applyFill="1" applyBorder="1" applyAlignment="1">
      <alignment horizontal="center" vertical="center" shrinkToFit="1"/>
    </xf>
    <xf numFmtId="0" fontId="31" fillId="24" borderId="128" xfId="0" applyFont="1" applyFill="1" applyBorder="1" applyAlignment="1">
      <alignment horizontal="center" vertical="center" shrinkToFit="1"/>
    </xf>
    <xf numFmtId="0" fontId="33" fillId="24" borderId="46" xfId="0" applyFont="1" applyFill="1" applyBorder="1" applyAlignment="1">
      <alignment horizontal="center" vertical="center" shrinkToFit="1"/>
    </xf>
    <xf numFmtId="0" fontId="33" fillId="24" borderId="38" xfId="0" applyFont="1" applyFill="1" applyBorder="1" applyAlignment="1">
      <alignment horizontal="center" vertical="center" shrinkToFit="1"/>
    </xf>
    <xf numFmtId="0" fontId="33" fillId="24" borderId="38" xfId="0" applyFont="1" applyFill="1" applyBorder="1" applyAlignment="1">
      <alignment horizontal="center" vertical="center"/>
    </xf>
    <xf numFmtId="0" fontId="33" fillId="24" borderId="39" xfId="0" applyFont="1" applyFill="1" applyBorder="1" applyAlignment="1">
      <alignment horizontal="center" vertical="center"/>
    </xf>
    <xf numFmtId="0" fontId="33" fillId="24" borderId="42" xfId="0" applyFont="1" applyFill="1" applyBorder="1" applyAlignment="1">
      <alignment horizontal="center" vertical="center"/>
    </xf>
    <xf numFmtId="0" fontId="33" fillId="24" borderId="122" xfId="0" applyFont="1" applyFill="1" applyBorder="1" applyAlignment="1">
      <alignment horizontal="center" vertical="center" shrinkToFit="1"/>
    </xf>
    <xf numFmtId="0" fontId="33" fillId="24" borderId="46" xfId="0" applyFont="1" applyFill="1" applyBorder="1" applyAlignment="1">
      <alignment horizontal="center" vertical="center"/>
    </xf>
    <xf numFmtId="0" fontId="33" fillId="24" borderId="25" xfId="0" applyFont="1" applyFill="1" applyBorder="1" applyAlignment="1">
      <alignment horizontal="center" vertical="center"/>
    </xf>
    <xf numFmtId="0" fontId="33" fillId="24" borderId="122" xfId="0" applyFont="1" applyFill="1" applyBorder="1" applyAlignment="1">
      <alignment horizontal="center" vertical="center"/>
    </xf>
    <xf numFmtId="38" fontId="38" fillId="4" borderId="46" xfId="0" applyNumberFormat="1" applyFont="1" applyFill="1" applyBorder="1" applyAlignment="1">
      <alignment horizontal="center" vertical="center" shrinkToFit="1"/>
    </xf>
    <xf numFmtId="0" fontId="38" fillId="4" borderId="47" xfId="0" applyNumberFormat="1" applyFont="1" applyFill="1" applyBorder="1" applyAlignment="1">
      <alignment horizontal="center" vertical="center" shrinkToFit="1"/>
    </xf>
    <xf numFmtId="0" fontId="38" fillId="4" borderId="12" xfId="0" applyNumberFormat="1" applyFont="1" applyFill="1" applyBorder="1" applyAlignment="1">
      <alignment horizontal="center" vertical="center" shrinkToFit="1"/>
    </xf>
    <xf numFmtId="0" fontId="38" fillId="4" borderId="48" xfId="0" applyNumberFormat="1" applyFont="1" applyFill="1" applyBorder="1" applyAlignment="1">
      <alignment horizontal="center" vertical="center" shrinkToFit="1"/>
    </xf>
    <xf numFmtId="0" fontId="31" fillId="23" borderId="47" xfId="0" applyNumberFormat="1" applyFont="1" applyFill="1" applyBorder="1" applyAlignment="1">
      <alignment horizontal="center" vertical="center" wrapText="1" shrinkToFit="1"/>
    </xf>
    <xf numFmtId="0" fontId="31" fillId="23" borderId="12" xfId="0" applyNumberFormat="1" applyFont="1" applyFill="1" applyBorder="1" applyAlignment="1">
      <alignment horizontal="center" vertical="center" shrinkToFit="1"/>
    </xf>
    <xf numFmtId="0" fontId="31" fillId="23" borderId="48" xfId="0" applyNumberFormat="1" applyFont="1" applyFill="1" applyBorder="1" applyAlignment="1">
      <alignment horizontal="center" vertical="center" shrinkToFit="1"/>
    </xf>
    <xf numFmtId="0" fontId="31" fillId="23" borderId="32" xfId="0" applyNumberFormat="1" applyFont="1" applyFill="1" applyBorder="1" applyAlignment="1">
      <alignment horizontal="center" vertical="center" shrinkToFit="1"/>
    </xf>
    <xf numFmtId="0" fontId="31" fillId="23" borderId="0" xfId="0" applyNumberFormat="1" applyFont="1" applyFill="1" applyBorder="1" applyAlignment="1">
      <alignment horizontal="center" vertical="center" shrinkToFit="1"/>
    </xf>
    <xf numFmtId="0" fontId="31" fillId="23" borderId="33" xfId="0" applyNumberFormat="1" applyFont="1" applyFill="1" applyBorder="1" applyAlignment="1">
      <alignment horizontal="center" vertical="center" shrinkToFit="1"/>
    </xf>
    <xf numFmtId="38" fontId="14" fillId="24" borderId="111" xfId="0" applyNumberFormat="1" applyFont="1" applyFill="1" applyBorder="1" applyAlignment="1">
      <alignment horizontal="center" vertical="center"/>
    </xf>
    <xf numFmtId="38" fontId="14" fillId="24" borderId="112" xfId="0" applyNumberFormat="1" applyFont="1" applyFill="1" applyBorder="1" applyAlignment="1">
      <alignment horizontal="center" vertical="center"/>
    </xf>
    <xf numFmtId="0" fontId="14" fillId="24" borderId="114" xfId="0" applyFont="1" applyFill="1" applyBorder="1" applyAlignment="1">
      <alignment horizontal="center" vertical="center"/>
    </xf>
    <xf numFmtId="0" fontId="14" fillId="24" borderId="115" xfId="0" applyFont="1" applyFill="1" applyBorder="1" applyAlignment="1">
      <alignment horizontal="center" vertical="center"/>
    </xf>
    <xf numFmtId="0" fontId="14" fillId="24" borderId="111" xfId="0" applyFont="1" applyFill="1" applyBorder="1" applyAlignment="1">
      <alignment horizontal="center" vertical="center"/>
    </xf>
    <xf numFmtId="0" fontId="14" fillId="24" borderId="112" xfId="0" applyFont="1" applyFill="1" applyBorder="1" applyAlignment="1">
      <alignment horizontal="center" vertical="center"/>
    </xf>
    <xf numFmtId="186" fontId="14" fillId="24" borderId="115" xfId="49" applyNumberFormat="1" applyFont="1" applyFill="1" applyBorder="1" applyAlignment="1">
      <alignment horizontal="center" vertical="center"/>
    </xf>
    <xf numFmtId="186" fontId="14" fillId="24" borderId="116" xfId="49" applyNumberFormat="1" applyFont="1" applyFill="1" applyBorder="1" applyAlignment="1">
      <alignment horizontal="center" vertical="center"/>
    </xf>
    <xf numFmtId="186" fontId="38" fillId="24" borderId="127" xfId="0" applyNumberFormat="1" applyFont="1" applyFill="1" applyBorder="1" applyAlignment="1">
      <alignment horizontal="center" vertical="center" shrinkToFit="1"/>
    </xf>
    <xf numFmtId="0" fontId="38" fillId="24" borderId="128" xfId="0" applyFont="1" applyFill="1" applyBorder="1" applyAlignment="1">
      <alignment horizontal="center" vertical="center" shrinkToFit="1"/>
    </xf>
    <xf numFmtId="186" fontId="38" fillId="24" borderId="131" xfId="0" applyNumberFormat="1" applyFont="1" applyFill="1" applyBorder="1" applyAlignment="1">
      <alignment horizontal="center" vertical="center" shrinkToFit="1"/>
    </xf>
    <xf numFmtId="0" fontId="38" fillId="24" borderId="138" xfId="0" applyFont="1" applyFill="1" applyBorder="1" applyAlignment="1">
      <alignment horizontal="center" vertical="center" shrinkToFit="1"/>
    </xf>
    <xf numFmtId="0" fontId="31" fillId="23" borderId="38" xfId="0" applyFont="1" applyFill="1" applyBorder="1" applyAlignment="1">
      <alignment horizontal="center" vertical="center" shrinkToFit="1"/>
    </xf>
    <xf numFmtId="0" fontId="31" fillId="23" borderId="42" xfId="0" applyFont="1" applyFill="1" applyBorder="1" applyAlignment="1">
      <alignment horizontal="center" vertical="center" shrinkToFit="1"/>
    </xf>
    <xf numFmtId="0" fontId="38" fillId="23" borderId="38" xfId="0" applyFont="1" applyFill="1" applyBorder="1" applyAlignment="1">
      <alignment horizontal="center" vertical="center" shrinkToFit="1"/>
    </xf>
    <xf numFmtId="0" fontId="38" fillId="23" borderId="42" xfId="0" applyFont="1" applyFill="1" applyBorder="1" applyAlignment="1">
      <alignment horizontal="center" vertical="center" shrinkToFit="1"/>
    </xf>
    <xf numFmtId="0" fontId="15" fillId="24" borderId="61" xfId="0" applyFont="1" applyFill="1" applyBorder="1" applyAlignment="1">
      <alignment horizontal="center" vertical="center" shrinkToFit="1"/>
    </xf>
    <xf numFmtId="0" fontId="15" fillId="24" borderId="54" xfId="0" applyFont="1" applyFill="1" applyBorder="1" applyAlignment="1">
      <alignment horizontal="center" vertical="center" shrinkToFit="1"/>
    </xf>
    <xf numFmtId="0" fontId="15" fillId="24" borderId="66" xfId="0" applyFont="1" applyFill="1" applyBorder="1" applyAlignment="1">
      <alignment horizontal="center" vertical="center" shrinkToFit="1"/>
    </xf>
    <xf numFmtId="0" fontId="31" fillId="24" borderId="17" xfId="0" applyFont="1" applyFill="1" applyBorder="1" applyAlignment="1">
      <alignment horizontal="center" vertical="center" shrinkToFit="1"/>
    </xf>
    <xf numFmtId="0" fontId="31" fillId="24" borderId="12" xfId="0" applyFont="1" applyFill="1" applyBorder="1" applyAlignment="1">
      <alignment horizontal="center" vertical="center" shrinkToFit="1"/>
    </xf>
    <xf numFmtId="0" fontId="31" fillId="24" borderId="125" xfId="0" applyFont="1" applyFill="1" applyBorder="1" applyAlignment="1">
      <alignment horizontal="center" vertical="center" shrinkToFit="1"/>
    </xf>
    <xf numFmtId="0" fontId="31" fillId="24" borderId="36" xfId="0" applyFont="1" applyFill="1" applyBorder="1" applyAlignment="1">
      <alignment horizontal="center" vertical="center" shrinkToFit="1"/>
    </xf>
    <xf numFmtId="186" fontId="33" fillId="24" borderId="12" xfId="0" applyNumberFormat="1" applyFont="1" applyFill="1" applyBorder="1" applyAlignment="1">
      <alignment horizontal="center" vertical="center" shrinkToFit="1"/>
    </xf>
    <xf numFmtId="186" fontId="33" fillId="24" borderId="10" xfId="0" applyNumberFormat="1" applyFont="1" applyFill="1" applyBorder="1" applyAlignment="1">
      <alignment horizontal="center" vertical="center" shrinkToFit="1"/>
    </xf>
    <xf numFmtId="186" fontId="33" fillId="24" borderId="36" xfId="0" applyNumberFormat="1" applyFont="1" applyFill="1" applyBorder="1" applyAlignment="1">
      <alignment horizontal="center" vertical="center" shrinkToFit="1"/>
    </xf>
    <xf numFmtId="186" fontId="33" fillId="24" borderId="126" xfId="0" applyNumberFormat="1" applyFont="1" applyFill="1" applyBorder="1" applyAlignment="1">
      <alignment horizontal="center" vertical="center" shrinkToFit="1"/>
    </xf>
    <xf numFmtId="0" fontId="40" fillId="24" borderId="0" xfId="0" applyFont="1" applyFill="1" applyAlignment="1">
      <alignment horizontal="left"/>
    </xf>
    <xf numFmtId="0" fontId="40" fillId="24" borderId="39" xfId="0" applyFont="1" applyFill="1" applyBorder="1" applyAlignment="1">
      <alignment horizontal="left"/>
    </xf>
    <xf numFmtId="38" fontId="38" fillId="24" borderId="114" xfId="0" applyNumberFormat="1" applyFont="1" applyFill="1" applyBorder="1" applyAlignment="1">
      <alignment horizontal="center" vertical="center"/>
    </xf>
    <xf numFmtId="38" fontId="38" fillId="24" borderId="115" xfId="0" applyNumberFormat="1" applyFont="1" applyFill="1" applyBorder="1" applyAlignment="1">
      <alignment horizontal="center" vertical="center"/>
    </xf>
    <xf numFmtId="38" fontId="38" fillId="24" borderId="111" xfId="0" applyNumberFormat="1" applyFont="1" applyFill="1" applyBorder="1" applyAlignment="1">
      <alignment horizontal="center" vertical="center"/>
    </xf>
    <xf numFmtId="38" fontId="38" fillId="24" borderId="112" xfId="0" applyNumberFormat="1" applyFont="1" applyFill="1" applyBorder="1" applyAlignment="1">
      <alignment horizontal="center" vertical="center"/>
    </xf>
    <xf numFmtId="0" fontId="38" fillId="24" borderId="114" xfId="0" applyFont="1" applyFill="1" applyBorder="1" applyAlignment="1">
      <alignment horizontal="center" vertical="center"/>
    </xf>
    <xf numFmtId="0" fontId="38" fillId="24" borderId="115" xfId="0" applyFont="1" applyFill="1" applyBorder="1" applyAlignment="1">
      <alignment horizontal="center" vertical="center"/>
    </xf>
    <xf numFmtId="0" fontId="38" fillId="24" borderId="111" xfId="0" applyFont="1" applyFill="1" applyBorder="1" applyAlignment="1">
      <alignment horizontal="center" vertical="center"/>
    </xf>
    <xf numFmtId="0" fontId="38" fillId="24" borderId="112" xfId="0" applyFont="1" applyFill="1" applyBorder="1" applyAlignment="1">
      <alignment horizontal="center" vertical="center"/>
    </xf>
    <xf numFmtId="186" fontId="38" fillId="24" borderId="115" xfId="49" applyNumberFormat="1" applyFont="1" applyFill="1" applyBorder="1" applyAlignment="1">
      <alignment horizontal="center" vertical="center"/>
    </xf>
    <xf numFmtId="186" fontId="38" fillId="24" borderId="116" xfId="49" applyNumberFormat="1" applyFont="1" applyFill="1" applyBorder="1" applyAlignment="1">
      <alignment horizontal="center" vertical="center"/>
    </xf>
    <xf numFmtId="186" fontId="14" fillId="24" borderId="12" xfId="0" applyNumberFormat="1" applyFont="1" applyFill="1" applyBorder="1" applyAlignment="1">
      <alignment horizontal="center" vertical="center" shrinkToFit="1"/>
    </xf>
    <xf numFmtId="0" fontId="14" fillId="24" borderId="10" xfId="0" applyFont="1" applyFill="1" applyBorder="1" applyAlignment="1">
      <alignment horizontal="center" vertical="center" shrinkToFit="1"/>
    </xf>
    <xf numFmtId="0" fontId="14" fillId="24" borderId="126" xfId="0" applyFont="1" applyFill="1" applyBorder="1" applyAlignment="1">
      <alignment horizontal="center" vertical="center" shrinkToFit="1"/>
    </xf>
    <xf numFmtId="0" fontId="15" fillId="24" borderId="139" xfId="0" applyFont="1" applyFill="1" applyBorder="1" applyAlignment="1">
      <alignment horizontal="right" vertical="center" shrinkToFit="1"/>
    </xf>
    <xf numFmtId="0" fontId="15" fillId="24" borderId="140" xfId="0" applyFont="1" applyFill="1" applyBorder="1" applyAlignment="1">
      <alignment horizontal="right" vertical="center" shrinkToFit="1"/>
    </xf>
    <xf numFmtId="0" fontId="15" fillId="24" borderId="141" xfId="0" applyFont="1" applyFill="1" applyBorder="1" applyAlignment="1">
      <alignment horizontal="right" vertical="center" shrinkToFit="1"/>
    </xf>
    <xf numFmtId="0" fontId="15" fillId="24" borderId="67" xfId="0" applyFont="1" applyFill="1" applyBorder="1" applyAlignment="1">
      <alignment horizontal="right" vertical="center" shrinkToFit="1"/>
    </xf>
    <xf numFmtId="0" fontId="15" fillId="24" borderId="68" xfId="0" applyFont="1" applyFill="1" applyBorder="1" applyAlignment="1">
      <alignment horizontal="right" vertical="center" shrinkToFit="1"/>
    </xf>
    <xf numFmtId="0" fontId="15" fillId="24" borderId="69" xfId="0" applyFont="1" applyFill="1" applyBorder="1" applyAlignment="1">
      <alignment horizontal="right" vertical="center" shrinkToFit="1"/>
    </xf>
    <xf numFmtId="0" fontId="15" fillId="24" borderId="70" xfId="0" applyFont="1" applyFill="1" applyBorder="1" applyAlignment="1">
      <alignment horizontal="right" vertical="center" shrinkToFit="1"/>
    </xf>
    <xf numFmtId="186" fontId="38" fillId="24" borderId="112" xfId="49" applyNumberFormat="1" applyFont="1" applyFill="1" applyBorder="1" applyAlignment="1">
      <alignment horizontal="center" vertical="center"/>
    </xf>
    <xf numFmtId="186" fontId="38" fillId="24" borderId="113" xfId="49" applyNumberFormat="1" applyFont="1" applyFill="1" applyBorder="1" applyAlignment="1">
      <alignment horizontal="center" vertical="center"/>
    </xf>
    <xf numFmtId="186" fontId="14" fillId="24" borderId="112" xfId="49" applyNumberFormat="1" applyFont="1" applyFill="1" applyBorder="1" applyAlignment="1">
      <alignment horizontal="center" vertical="center"/>
    </xf>
    <xf numFmtId="186" fontId="14" fillId="24" borderId="113" xfId="49" applyNumberFormat="1" applyFont="1" applyFill="1" applyBorder="1" applyAlignment="1">
      <alignment horizontal="center" vertical="center"/>
    </xf>
    <xf numFmtId="38" fontId="14" fillId="24" borderId="114" xfId="0" applyNumberFormat="1" applyFont="1" applyFill="1" applyBorder="1" applyAlignment="1">
      <alignment horizontal="center" vertical="center"/>
    </xf>
    <xf numFmtId="38" fontId="14" fillId="24" borderId="115" xfId="0" applyNumberFormat="1" applyFont="1" applyFill="1" applyBorder="1" applyAlignment="1">
      <alignment horizontal="center" vertical="center"/>
    </xf>
    <xf numFmtId="38" fontId="38" fillId="24" borderId="131" xfId="49" applyFont="1" applyFill="1" applyBorder="1" applyAlignment="1">
      <alignment horizontal="center" vertical="center" shrinkToFit="1"/>
    </xf>
    <xf numFmtId="38" fontId="38" fillId="24" borderId="138" xfId="49" applyFont="1" applyFill="1" applyBorder="1" applyAlignment="1">
      <alignment horizontal="center" vertical="center" shrinkToFit="1"/>
    </xf>
    <xf numFmtId="0" fontId="14" fillId="24" borderId="129" xfId="0" applyFont="1" applyFill="1" applyBorder="1" applyAlignment="1">
      <alignment horizontal="center" vertical="center" shrinkToFit="1"/>
    </xf>
    <xf numFmtId="0" fontId="14" fillId="24" borderId="127" xfId="0" applyFont="1" applyFill="1" applyBorder="1" applyAlignment="1">
      <alignment horizontal="center" vertical="center" shrinkToFit="1"/>
    </xf>
    <xf numFmtId="38" fontId="14" fillId="24" borderId="127" xfId="49" applyFont="1" applyFill="1" applyBorder="1" applyAlignment="1">
      <alignment horizontal="center" vertical="center" shrinkToFit="1"/>
    </xf>
    <xf numFmtId="38" fontId="14" fillId="24" borderId="128" xfId="49" applyFont="1" applyFill="1" applyBorder="1" applyAlignment="1">
      <alignment horizontal="center" vertical="center" shrinkToFit="1"/>
    </xf>
    <xf numFmtId="0" fontId="14" fillId="24" borderId="130" xfId="0" applyFont="1" applyFill="1" applyBorder="1" applyAlignment="1">
      <alignment horizontal="center" vertical="center" shrinkToFit="1"/>
    </xf>
    <xf numFmtId="0" fontId="14" fillId="24" borderId="131" xfId="0" applyFont="1" applyFill="1" applyBorder="1" applyAlignment="1">
      <alignment horizontal="center" vertical="center" shrinkToFit="1"/>
    </xf>
    <xf numFmtId="38" fontId="14" fillId="24" borderId="131" xfId="49" applyFont="1" applyFill="1" applyBorder="1" applyAlignment="1">
      <alignment horizontal="center" vertical="center" shrinkToFit="1"/>
    </xf>
    <xf numFmtId="38" fontId="14" fillId="24" borderId="138" xfId="49" applyFont="1" applyFill="1" applyBorder="1" applyAlignment="1">
      <alignment horizontal="center" vertical="center" shrinkToFit="1"/>
    </xf>
    <xf numFmtId="186" fontId="14" fillId="24" borderId="115" xfId="0" applyNumberFormat="1" applyFont="1" applyFill="1" applyBorder="1" applyAlignment="1">
      <alignment horizontal="center" vertical="center" shrinkToFit="1"/>
    </xf>
    <xf numFmtId="186" fontId="14" fillId="24" borderId="116" xfId="0" applyNumberFormat="1" applyFont="1" applyFill="1" applyBorder="1" applyAlignment="1">
      <alignment horizontal="center" vertical="center" shrinkToFit="1"/>
    </xf>
    <xf numFmtId="38" fontId="31" fillId="24" borderId="127" xfId="49" applyFont="1" applyFill="1" applyBorder="1" applyAlignment="1">
      <alignment horizontal="center" vertical="center" shrinkToFit="1"/>
    </xf>
    <xf numFmtId="38" fontId="31" fillId="24" borderId="128" xfId="49" applyFont="1" applyFill="1" applyBorder="1" applyAlignment="1">
      <alignment horizontal="center" vertical="center" shrinkToFit="1"/>
    </xf>
    <xf numFmtId="38" fontId="31" fillId="24" borderId="131" xfId="49" applyFont="1" applyFill="1" applyBorder="1" applyAlignment="1">
      <alignment horizontal="center" vertical="center" shrinkToFit="1"/>
    </xf>
    <xf numFmtId="38" fontId="31" fillId="24" borderId="138" xfId="49" applyFont="1" applyFill="1" applyBorder="1" applyAlignment="1">
      <alignment horizontal="center" vertical="center" shrinkToFit="1"/>
    </xf>
    <xf numFmtId="0" fontId="48" fillId="25" borderId="0" xfId="0" applyNumberFormat="1" applyFont="1" applyFill="1" applyBorder="1" applyAlignment="1">
      <alignment horizontal="left" shrinkToFit="1"/>
    </xf>
    <xf numFmtId="0" fontId="48" fillId="25" borderId="13" xfId="0" applyNumberFormat="1" applyFont="1" applyFill="1" applyBorder="1" applyAlignment="1">
      <alignment horizontal="left" shrinkToFit="1"/>
    </xf>
    <xf numFmtId="0" fontId="55" fillId="25" borderId="0" xfId="0" applyNumberFormat="1" applyFont="1" applyFill="1" applyBorder="1" applyAlignment="1">
      <alignment horizontal="left" shrinkToFit="1"/>
    </xf>
    <xf numFmtId="0" fontId="55" fillId="25" borderId="13" xfId="0" applyNumberFormat="1" applyFont="1" applyFill="1" applyBorder="1" applyAlignment="1">
      <alignment horizontal="left" shrinkToFit="1"/>
    </xf>
    <xf numFmtId="0" fontId="32" fillId="25" borderId="114" xfId="0" applyNumberFormat="1" applyFont="1" applyFill="1" applyBorder="1" applyAlignment="1">
      <alignment horizontal="center" vertical="center" shrinkToFit="1"/>
    </xf>
    <xf numFmtId="0" fontId="32" fillId="25" borderId="142" xfId="0" applyFont="1" applyFill="1" applyBorder="1" applyAlignment="1">
      <alignment shrinkToFit="1"/>
    </xf>
    <xf numFmtId="186" fontId="32" fillId="25" borderId="116" xfId="0" applyNumberFormat="1" applyFont="1" applyFill="1" applyBorder="1" applyAlignment="1">
      <alignment horizontal="center" vertical="center" shrinkToFit="1"/>
    </xf>
    <xf numFmtId="186" fontId="32" fillId="25" borderId="143" xfId="0" applyNumberFormat="1" applyFont="1" applyFill="1" applyBorder="1" applyAlignment="1">
      <alignment shrinkToFit="1"/>
    </xf>
    <xf numFmtId="38" fontId="32" fillId="25" borderId="17" xfId="0" applyNumberFormat="1" applyFont="1" applyFill="1" applyBorder="1" applyAlignment="1">
      <alignment horizontal="center" vertical="center" shrinkToFit="1"/>
    </xf>
    <xf numFmtId="0" fontId="32" fillId="25" borderId="12" xfId="0" applyNumberFormat="1" applyFont="1" applyFill="1" applyBorder="1" applyAlignment="1">
      <alignment horizontal="center" vertical="center" shrinkToFit="1"/>
    </xf>
    <xf numFmtId="0" fontId="32" fillId="25" borderId="125" xfId="0" applyNumberFormat="1" applyFont="1" applyFill="1" applyBorder="1" applyAlignment="1">
      <alignment horizontal="center" vertical="center" shrinkToFit="1"/>
    </xf>
    <xf numFmtId="0" fontId="32" fillId="25" borderId="36" xfId="0" applyNumberFormat="1" applyFont="1" applyFill="1" applyBorder="1" applyAlignment="1">
      <alignment horizontal="center" vertical="center" shrinkToFit="1"/>
    </xf>
    <xf numFmtId="186" fontId="32" fillId="25" borderId="12" xfId="0" applyNumberFormat="1" applyFont="1" applyFill="1" applyBorder="1" applyAlignment="1">
      <alignment horizontal="center" vertical="center" shrinkToFit="1"/>
    </xf>
    <xf numFmtId="186" fontId="32" fillId="25" borderId="10" xfId="0" applyNumberFormat="1" applyFont="1" applyFill="1" applyBorder="1" applyAlignment="1">
      <alignment horizontal="center" vertical="center" shrinkToFit="1"/>
    </xf>
    <xf numFmtId="186" fontId="32" fillId="25" borderId="36" xfId="0" applyNumberFormat="1" applyFont="1" applyFill="1" applyBorder="1" applyAlignment="1">
      <alignment horizontal="center" vertical="center" shrinkToFit="1"/>
    </xf>
    <xf numFmtId="186" fontId="32" fillId="25" borderId="126" xfId="0" applyNumberFormat="1" applyFont="1" applyFill="1" applyBorder="1" applyAlignment="1">
      <alignment horizontal="center" vertical="center" shrinkToFit="1"/>
    </xf>
    <xf numFmtId="0" fontId="32" fillId="25" borderId="17" xfId="0" applyNumberFormat="1" applyFont="1" applyFill="1" applyBorder="1" applyAlignment="1">
      <alignment horizontal="center" vertical="center" shrinkToFit="1"/>
    </xf>
    <xf numFmtId="0" fontId="32" fillId="25" borderId="142" xfId="0" applyNumberFormat="1" applyFont="1" applyFill="1" applyBorder="1" applyAlignment="1">
      <alignment horizontal="center" vertical="center" shrinkToFit="1"/>
    </xf>
    <xf numFmtId="0" fontId="32" fillId="25" borderId="111" xfId="0" applyFont="1" applyFill="1" applyBorder="1" applyAlignment="1">
      <alignment shrinkToFit="1"/>
    </xf>
    <xf numFmtId="186" fontId="32" fillId="25" borderId="143" xfId="0" applyNumberFormat="1" applyFont="1" applyFill="1" applyBorder="1" applyAlignment="1">
      <alignment horizontal="center" vertical="center" shrinkToFit="1"/>
    </xf>
    <xf numFmtId="186" fontId="32" fillId="25" borderId="113" xfId="0" applyNumberFormat="1" applyFont="1" applyFill="1" applyBorder="1" applyAlignment="1">
      <alignment shrinkToFit="1"/>
    </xf>
    <xf numFmtId="38" fontId="32" fillId="25" borderId="144" xfId="0" applyNumberFormat="1" applyFont="1" applyFill="1" applyBorder="1" applyAlignment="1">
      <alignment horizontal="center" vertical="center" shrinkToFit="1"/>
    </xf>
    <xf numFmtId="0" fontId="32" fillId="25" borderId="29" xfId="0" applyNumberFormat="1" applyFont="1" applyFill="1" applyBorder="1" applyAlignment="1">
      <alignment horizontal="center" vertical="center" shrinkToFit="1"/>
    </xf>
    <xf numFmtId="0" fontId="32" fillId="25" borderId="14" xfId="0" applyNumberFormat="1" applyFont="1" applyFill="1" applyBorder="1" applyAlignment="1">
      <alignment horizontal="center" vertical="center" shrinkToFit="1"/>
    </xf>
    <xf numFmtId="0" fontId="32" fillId="25" borderId="13" xfId="0" applyNumberFormat="1" applyFont="1" applyFill="1" applyBorder="1" applyAlignment="1">
      <alignment horizontal="center" vertical="center" shrinkToFit="1"/>
    </xf>
    <xf numFmtId="186" fontId="32" fillId="25" borderId="29" xfId="0" applyNumberFormat="1" applyFont="1" applyFill="1" applyBorder="1" applyAlignment="1">
      <alignment horizontal="center" vertical="center" shrinkToFit="1"/>
    </xf>
    <xf numFmtId="186" fontId="32" fillId="25" borderId="145" xfId="0" applyNumberFormat="1" applyFont="1" applyFill="1" applyBorder="1" applyAlignment="1">
      <alignment horizontal="center" vertical="center" shrinkToFit="1"/>
    </xf>
    <xf numFmtId="186" fontId="32" fillId="25" borderId="13" xfId="0" applyNumberFormat="1" applyFont="1" applyFill="1" applyBorder="1" applyAlignment="1">
      <alignment horizontal="center" vertical="center" shrinkToFit="1"/>
    </xf>
    <xf numFmtId="186" fontId="32" fillId="25" borderId="15" xfId="0" applyNumberFormat="1" applyFont="1" applyFill="1" applyBorder="1" applyAlignment="1">
      <alignment horizontal="center" vertical="center" shrinkToFit="1"/>
    </xf>
    <xf numFmtId="0" fontId="32" fillId="25" borderId="144" xfId="0" applyNumberFormat="1" applyFont="1" applyFill="1" applyBorder="1" applyAlignment="1">
      <alignment horizontal="center" vertical="center" shrinkToFit="1"/>
    </xf>
    <xf numFmtId="0" fontId="14" fillId="25" borderId="146" xfId="0" applyFont="1" applyFill="1" applyBorder="1" applyAlignment="1">
      <alignment horizontal="center"/>
    </xf>
    <xf numFmtId="0" fontId="0" fillId="25" borderId="146" xfId="0" applyFill="1" applyBorder="1" applyAlignment="1">
      <alignment/>
    </xf>
    <xf numFmtId="0" fontId="10" fillId="25" borderId="0" xfId="0" applyNumberFormat="1" applyFont="1" applyFill="1" applyBorder="1" applyAlignment="1">
      <alignment horizontal="left" shrinkToFit="1"/>
    </xf>
    <xf numFmtId="0" fontId="10" fillId="25" borderId="13" xfId="0" applyNumberFormat="1" applyFont="1" applyFill="1" applyBorder="1" applyAlignment="1">
      <alignment horizontal="left" shrinkToFit="1"/>
    </xf>
    <xf numFmtId="0" fontId="47" fillId="25" borderId="12" xfId="0" applyNumberFormat="1" applyFont="1" applyFill="1" applyBorder="1" applyAlignment="1">
      <alignment horizontal="left" shrinkToFit="1"/>
    </xf>
    <xf numFmtId="0" fontId="47" fillId="25" borderId="13" xfId="0" applyNumberFormat="1" applyFont="1" applyFill="1" applyBorder="1" applyAlignment="1">
      <alignment horizontal="left" shrinkToFit="1"/>
    </xf>
    <xf numFmtId="0" fontId="48" fillId="4" borderId="0" xfId="0" applyNumberFormat="1" applyFont="1" applyFill="1" applyBorder="1" applyAlignment="1">
      <alignment horizontal="left" shrinkToFit="1"/>
    </xf>
    <xf numFmtId="0" fontId="48" fillId="4" borderId="13" xfId="0" applyNumberFormat="1" applyFont="1" applyFill="1" applyBorder="1" applyAlignment="1">
      <alignment horizontal="left" shrinkToFit="1"/>
    </xf>
    <xf numFmtId="0" fontId="55" fillId="4" borderId="0" xfId="0" applyNumberFormat="1" applyFont="1" applyFill="1" applyBorder="1" applyAlignment="1">
      <alignment horizontal="left" shrinkToFit="1"/>
    </xf>
    <xf numFmtId="0" fontId="55" fillId="4" borderId="13" xfId="0" applyNumberFormat="1" applyFont="1" applyFill="1" applyBorder="1" applyAlignment="1">
      <alignment horizontal="left" shrinkToFit="1"/>
    </xf>
    <xf numFmtId="0" fontId="32" fillId="4" borderId="17" xfId="0" applyNumberFormat="1" applyFont="1" applyFill="1" applyBorder="1" applyAlignment="1">
      <alignment horizontal="center" vertical="center" shrinkToFit="1"/>
    </xf>
    <xf numFmtId="0" fontId="32" fillId="4" borderId="125" xfId="0" applyNumberFormat="1" applyFont="1" applyFill="1" applyBorder="1" applyAlignment="1">
      <alignment horizontal="center" vertical="center" shrinkToFit="1"/>
    </xf>
    <xf numFmtId="186" fontId="32" fillId="4" borderId="10" xfId="0" applyNumberFormat="1" applyFont="1" applyFill="1" applyBorder="1" applyAlignment="1">
      <alignment horizontal="center" vertical="center" shrinkToFit="1"/>
    </xf>
    <xf numFmtId="186" fontId="32" fillId="4" borderId="126" xfId="0" applyNumberFormat="1" applyFont="1" applyFill="1" applyBorder="1" applyAlignment="1">
      <alignment horizontal="center" vertical="center" shrinkToFit="1"/>
    </xf>
    <xf numFmtId="0" fontId="32" fillId="4" borderId="12" xfId="0" applyNumberFormat="1" applyFont="1" applyFill="1" applyBorder="1" applyAlignment="1">
      <alignment horizontal="center" vertical="center" shrinkToFit="1"/>
    </xf>
    <xf numFmtId="0" fontId="32" fillId="4" borderId="36" xfId="0" applyNumberFormat="1" applyFont="1" applyFill="1" applyBorder="1" applyAlignment="1">
      <alignment horizontal="center" vertical="center" shrinkToFit="1"/>
    </xf>
    <xf numFmtId="186" fontId="32" fillId="4" borderId="12" xfId="0" applyNumberFormat="1" applyFont="1" applyFill="1" applyBorder="1" applyAlignment="1">
      <alignment horizontal="center" vertical="center" shrinkToFit="1"/>
    </xf>
    <xf numFmtId="186" fontId="32" fillId="4" borderId="36" xfId="0" applyNumberFormat="1" applyFont="1" applyFill="1" applyBorder="1" applyAlignment="1">
      <alignment horizontal="center" vertical="center" shrinkToFit="1"/>
    </xf>
    <xf numFmtId="38" fontId="32" fillId="4" borderId="17" xfId="0" applyNumberFormat="1" applyFont="1" applyFill="1" applyBorder="1" applyAlignment="1">
      <alignment horizontal="center" vertical="center" shrinkToFit="1"/>
    </xf>
    <xf numFmtId="0" fontId="32" fillId="4" borderId="144" xfId="0" applyNumberFormat="1" applyFont="1" applyFill="1" applyBorder="1" applyAlignment="1">
      <alignment horizontal="center" vertical="center" shrinkToFit="1"/>
    </xf>
    <xf numFmtId="0" fontId="32" fillId="4" borderId="14" xfId="0" applyNumberFormat="1" applyFont="1" applyFill="1" applyBorder="1" applyAlignment="1">
      <alignment horizontal="center" vertical="center" shrinkToFit="1"/>
    </xf>
    <xf numFmtId="186" fontId="32" fillId="4" borderId="145" xfId="0" applyNumberFormat="1" applyFont="1" applyFill="1" applyBorder="1" applyAlignment="1">
      <alignment horizontal="center" vertical="center" shrinkToFit="1"/>
    </xf>
    <xf numFmtId="186" fontId="32" fillId="4" borderId="15" xfId="0" applyNumberFormat="1" applyFont="1" applyFill="1" applyBorder="1" applyAlignment="1">
      <alignment horizontal="center" vertical="center" shrinkToFit="1"/>
    </xf>
    <xf numFmtId="38" fontId="32" fillId="4" borderId="144" xfId="0" applyNumberFormat="1" applyFont="1" applyFill="1" applyBorder="1" applyAlignment="1">
      <alignment horizontal="center" vertical="center" shrinkToFit="1"/>
    </xf>
    <xf numFmtId="0" fontId="32" fillId="4" borderId="29" xfId="0" applyNumberFormat="1" applyFont="1" applyFill="1" applyBorder="1" applyAlignment="1">
      <alignment horizontal="center" vertical="center" shrinkToFit="1"/>
    </xf>
    <xf numFmtId="0" fontId="32" fillId="4" borderId="13" xfId="0" applyNumberFormat="1" applyFont="1" applyFill="1" applyBorder="1" applyAlignment="1">
      <alignment horizontal="center" vertical="center" shrinkToFit="1"/>
    </xf>
    <xf numFmtId="186" fontId="32" fillId="4" borderId="29" xfId="0" applyNumberFormat="1" applyFont="1" applyFill="1" applyBorder="1" applyAlignment="1">
      <alignment horizontal="center" vertical="center" shrinkToFit="1"/>
    </xf>
    <xf numFmtId="186" fontId="32" fillId="4" borderId="13" xfId="0" applyNumberFormat="1" applyFont="1" applyFill="1" applyBorder="1" applyAlignment="1">
      <alignment horizontal="center" vertical="center" shrinkToFit="1"/>
    </xf>
    <xf numFmtId="0" fontId="14" fillId="4" borderId="17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0" fillId="4" borderId="12" xfId="0" applyNumberFormat="1" applyFont="1" applyFill="1" applyBorder="1" applyAlignment="1">
      <alignment horizontal="left" shrinkToFit="1"/>
    </xf>
    <xf numFmtId="0" fontId="10" fillId="4" borderId="13" xfId="0" applyNumberFormat="1" applyFont="1" applyFill="1" applyBorder="1" applyAlignment="1">
      <alignment horizontal="left" shrinkToFit="1"/>
    </xf>
    <xf numFmtId="0" fontId="47" fillId="4" borderId="12" xfId="0" applyNumberFormat="1" applyFont="1" applyFill="1" applyBorder="1" applyAlignment="1">
      <alignment horizontal="left" shrinkToFit="1"/>
    </xf>
    <xf numFmtId="0" fontId="47" fillId="4" borderId="13" xfId="0" applyNumberFormat="1" applyFont="1" applyFill="1" applyBorder="1" applyAlignment="1">
      <alignment horizontal="left" shrinkToFit="1"/>
    </xf>
    <xf numFmtId="0" fontId="32" fillId="4" borderId="114" xfId="0" applyNumberFormat="1" applyFont="1" applyFill="1" applyBorder="1" applyAlignment="1">
      <alignment horizontal="center" vertical="center" shrinkToFit="1"/>
    </xf>
    <xf numFmtId="0" fontId="32" fillId="4" borderId="142" xfId="0" applyFont="1" applyFill="1" applyBorder="1" applyAlignment="1">
      <alignment shrinkToFit="1"/>
    </xf>
    <xf numFmtId="186" fontId="32" fillId="4" borderId="116" xfId="0" applyNumberFormat="1" applyFont="1" applyFill="1" applyBorder="1" applyAlignment="1">
      <alignment horizontal="center" vertical="center" shrinkToFit="1"/>
    </xf>
    <xf numFmtId="186" fontId="32" fillId="4" borderId="143" xfId="0" applyNumberFormat="1" applyFont="1" applyFill="1" applyBorder="1" applyAlignment="1">
      <alignment shrinkToFit="1"/>
    </xf>
    <xf numFmtId="0" fontId="32" fillId="4" borderId="142" xfId="0" applyNumberFormat="1" applyFont="1" applyFill="1" applyBorder="1" applyAlignment="1">
      <alignment horizontal="center" vertical="center" shrinkToFit="1"/>
    </xf>
    <xf numFmtId="0" fontId="32" fillId="4" borderId="111" xfId="0" applyFont="1" applyFill="1" applyBorder="1" applyAlignment="1">
      <alignment shrinkToFit="1"/>
    </xf>
    <xf numFmtId="186" fontId="32" fillId="4" borderId="143" xfId="0" applyNumberFormat="1" applyFont="1" applyFill="1" applyBorder="1" applyAlignment="1">
      <alignment horizontal="center" vertical="center" shrinkToFit="1"/>
    </xf>
    <xf numFmtId="186" fontId="32" fillId="4" borderId="113" xfId="0" applyNumberFormat="1" applyFont="1" applyFill="1" applyBorder="1" applyAlignment="1">
      <alignment shrinkToFit="1"/>
    </xf>
    <xf numFmtId="0" fontId="14" fillId="4" borderId="146" xfId="0" applyFont="1" applyFill="1" applyBorder="1" applyAlignment="1">
      <alignment horizontal="center"/>
    </xf>
    <xf numFmtId="0" fontId="0" fillId="4" borderId="146" xfId="0" applyFill="1" applyBorder="1" applyAlignment="1">
      <alignment/>
    </xf>
    <xf numFmtId="0" fontId="47" fillId="25" borderId="0" xfId="0" applyNumberFormat="1" applyFont="1" applyFill="1" applyBorder="1" applyAlignment="1">
      <alignment horizontal="left" shrinkToFit="1"/>
    </xf>
    <xf numFmtId="0" fontId="47" fillId="4" borderId="17" xfId="0" applyNumberFormat="1" applyFont="1" applyFill="1" applyBorder="1" applyAlignment="1">
      <alignment horizontal="left" shrinkToFit="1"/>
    </xf>
    <xf numFmtId="0" fontId="47" fillId="4" borderId="10" xfId="0" applyNumberFormat="1" applyFont="1" applyFill="1" applyBorder="1" applyAlignment="1">
      <alignment horizontal="left" shrinkToFit="1"/>
    </xf>
    <xf numFmtId="0" fontId="47" fillId="4" borderId="14" xfId="0" applyNumberFormat="1" applyFont="1" applyFill="1" applyBorder="1" applyAlignment="1">
      <alignment horizontal="left" shrinkToFit="1"/>
    </xf>
    <xf numFmtId="0" fontId="47" fillId="4" borderId="15" xfId="0" applyNumberFormat="1" applyFont="1" applyFill="1" applyBorder="1" applyAlignment="1">
      <alignment horizontal="left" shrinkToFit="1"/>
    </xf>
    <xf numFmtId="186" fontId="38" fillId="24" borderId="10" xfId="0" applyNumberFormat="1" applyFont="1" applyFill="1" applyBorder="1" applyAlignment="1">
      <alignment horizontal="center" vertical="center" shrinkToFit="1"/>
    </xf>
    <xf numFmtId="186" fontId="38" fillId="24" borderId="36" xfId="0" applyNumberFormat="1" applyFont="1" applyFill="1" applyBorder="1" applyAlignment="1">
      <alignment horizontal="center" vertical="center" shrinkToFit="1"/>
    </xf>
    <xf numFmtId="186" fontId="38" fillId="24" borderId="126" xfId="0" applyNumberFormat="1" applyFont="1" applyFill="1" applyBorder="1" applyAlignment="1">
      <alignment horizontal="center" vertical="center" shrinkToFit="1"/>
    </xf>
    <xf numFmtId="0" fontId="38" fillId="24" borderId="12" xfId="0" applyFont="1" applyFill="1" applyBorder="1" applyAlignment="1">
      <alignment horizontal="left" vertical="center"/>
    </xf>
    <xf numFmtId="0" fontId="38" fillId="24" borderId="13" xfId="0" applyFont="1" applyFill="1" applyBorder="1" applyAlignment="1">
      <alignment horizontal="left" vertical="center"/>
    </xf>
    <xf numFmtId="0" fontId="38" fillId="24" borderId="0" xfId="0" applyFont="1" applyFill="1" applyAlignment="1">
      <alignment horizontal="left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38" fillId="24" borderId="12" xfId="0" applyFont="1" applyFill="1" applyBorder="1" applyAlignment="1">
      <alignment horizontal="left"/>
    </xf>
    <xf numFmtId="0" fontId="38" fillId="24" borderId="13" xfId="0" applyFont="1" applyFill="1" applyBorder="1" applyAlignment="1">
      <alignment horizontal="left"/>
    </xf>
    <xf numFmtId="0" fontId="57" fillId="24" borderId="0" xfId="0" applyFont="1" applyFill="1" applyAlignment="1">
      <alignment horizontal="left" vertical="center"/>
    </xf>
    <xf numFmtId="0" fontId="14" fillId="24" borderId="0" xfId="0" applyFont="1" applyFill="1" applyAlignment="1">
      <alignment horizontal="center" vertical="center" shrinkToFit="1"/>
    </xf>
    <xf numFmtId="0" fontId="14" fillId="24" borderId="33" xfId="0" applyFont="1" applyFill="1" applyBorder="1" applyAlignment="1">
      <alignment horizontal="center" vertical="center" shrinkToFit="1"/>
    </xf>
    <xf numFmtId="0" fontId="43" fillId="24" borderId="0" xfId="0" applyFont="1" applyFill="1" applyAlignment="1">
      <alignment horizontal="left"/>
    </xf>
    <xf numFmtId="0" fontId="50" fillId="24" borderId="0" xfId="0" applyFont="1" applyFill="1" applyAlignment="1">
      <alignment horizontal="center" vertical="center"/>
    </xf>
    <xf numFmtId="186" fontId="38" fillId="24" borderId="115" xfId="49" applyNumberFormat="1" applyFont="1" applyFill="1" applyBorder="1" applyAlignment="1">
      <alignment horizontal="center" vertical="center" shrinkToFit="1"/>
    </xf>
    <xf numFmtId="186" fontId="38" fillId="24" borderId="116" xfId="49" applyNumberFormat="1" applyFont="1" applyFill="1" applyBorder="1" applyAlignment="1">
      <alignment horizontal="center" vertical="center" shrinkToFit="1"/>
    </xf>
    <xf numFmtId="186" fontId="38" fillId="24" borderId="112" xfId="49" applyNumberFormat="1" applyFont="1" applyFill="1" applyBorder="1" applyAlignment="1">
      <alignment horizontal="center" vertical="center" shrinkToFit="1"/>
    </xf>
    <xf numFmtId="186" fontId="38" fillId="24" borderId="113" xfId="49" applyNumberFormat="1" applyFont="1" applyFill="1" applyBorder="1" applyAlignment="1">
      <alignment horizontal="center" vertical="center" shrinkToFit="1"/>
    </xf>
    <xf numFmtId="38" fontId="38" fillId="24" borderId="114" xfId="0" applyNumberFormat="1" applyFont="1" applyFill="1" applyBorder="1" applyAlignment="1">
      <alignment horizontal="center" vertical="center" shrinkToFit="1"/>
    </xf>
    <xf numFmtId="38" fontId="38" fillId="24" borderId="115" xfId="0" applyNumberFormat="1" applyFont="1" applyFill="1" applyBorder="1" applyAlignment="1">
      <alignment horizontal="center" vertical="center" shrinkToFit="1"/>
    </xf>
    <xf numFmtId="38" fontId="38" fillId="24" borderId="111" xfId="0" applyNumberFormat="1" applyFont="1" applyFill="1" applyBorder="1" applyAlignment="1">
      <alignment horizontal="center" vertical="center" shrinkToFit="1"/>
    </xf>
    <xf numFmtId="38" fontId="38" fillId="24" borderId="112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mikkusuopun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6.jpeg" /><Relationship Id="rId10" Type="http://schemas.openxmlformats.org/officeDocument/2006/relationships/image" Target="../media/image10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6.jpeg" /><Relationship Id="rId15" Type="http://schemas.openxmlformats.org/officeDocument/2006/relationships/image" Target="../media/image18.jpeg" /><Relationship Id="rId16" Type="http://schemas.openxmlformats.org/officeDocument/2006/relationships/image" Target="../media/image11.jpeg" /><Relationship Id="rId17" Type="http://schemas.openxmlformats.org/officeDocument/2006/relationships/image" Target="../media/image15.jpeg" /><Relationship Id="rId18" Type="http://schemas.openxmlformats.org/officeDocument/2006/relationships/image" Target="../media/image19.jpeg" /><Relationship Id="rId19" Type="http://schemas.openxmlformats.org/officeDocument/2006/relationships/image" Target="../media/image23.jpeg" /><Relationship Id="rId20" Type="http://schemas.openxmlformats.org/officeDocument/2006/relationships/image" Target="../media/image20.jpeg" /><Relationship Id="rId21" Type="http://schemas.openxmlformats.org/officeDocument/2006/relationships/image" Target="../media/image17.jpeg" /><Relationship Id="rId22" Type="http://schemas.openxmlformats.org/officeDocument/2006/relationships/image" Target="../media/image21.jpeg" /><Relationship Id="rId23" Type="http://schemas.openxmlformats.org/officeDocument/2006/relationships/image" Target="../media/image22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50</xdr:row>
      <xdr:rowOff>28575</xdr:rowOff>
    </xdr:from>
    <xdr:to>
      <xdr:col>3</xdr:col>
      <xdr:colOff>904875</xdr:colOff>
      <xdr:row>57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10333" t="-1524" r="2908" b="41546"/>
        <a:stretch>
          <a:fillRect/>
        </a:stretch>
      </xdr:blipFill>
      <xdr:spPr>
        <a:xfrm>
          <a:off x="571500" y="4762500"/>
          <a:ext cx="1685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36</xdr:row>
      <xdr:rowOff>9525</xdr:rowOff>
    </xdr:from>
    <xdr:to>
      <xdr:col>4</xdr:col>
      <xdr:colOff>0</xdr:colOff>
      <xdr:row>44</xdr:row>
      <xdr:rowOff>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rcRect l="19923" t="10960" r="14770" b="40237"/>
        <a:stretch>
          <a:fillRect/>
        </a:stretch>
      </xdr:blipFill>
      <xdr:spPr>
        <a:xfrm>
          <a:off x="581025" y="3467100"/>
          <a:ext cx="1685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7</xdr:row>
      <xdr:rowOff>9525</xdr:rowOff>
    </xdr:from>
    <xdr:to>
      <xdr:col>40</xdr:col>
      <xdr:colOff>0</xdr:colOff>
      <xdr:row>15</xdr:row>
      <xdr:rowOff>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rcRect l="17420" t="4930" r="14804" b="45663"/>
        <a:stretch>
          <a:fillRect/>
        </a:stretch>
      </xdr:blipFill>
      <xdr:spPr>
        <a:xfrm>
          <a:off x="8448675" y="828675"/>
          <a:ext cx="1704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21</xdr:row>
      <xdr:rowOff>9525</xdr:rowOff>
    </xdr:from>
    <xdr:to>
      <xdr:col>40</xdr:col>
      <xdr:colOff>0</xdr:colOff>
      <xdr:row>28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4"/>
        <a:srcRect l="10816" t="4765" r="14921" b="42980"/>
        <a:stretch>
          <a:fillRect/>
        </a:stretch>
      </xdr:blipFill>
      <xdr:spPr>
        <a:xfrm>
          <a:off x="8448675" y="2105025"/>
          <a:ext cx="1704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7</xdr:row>
      <xdr:rowOff>19050</xdr:rowOff>
    </xdr:from>
    <xdr:to>
      <xdr:col>26</xdr:col>
      <xdr:colOff>0</xdr:colOff>
      <xdr:row>14</xdr:row>
      <xdr:rowOff>66675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5"/>
        <a:srcRect l="19924" t="13014" r="11045" b="39564"/>
        <a:stretch>
          <a:fillRect/>
        </a:stretch>
      </xdr:blipFill>
      <xdr:spPr>
        <a:xfrm>
          <a:off x="4448175" y="83820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7</xdr:row>
      <xdr:rowOff>19050</xdr:rowOff>
    </xdr:from>
    <xdr:to>
      <xdr:col>36</xdr:col>
      <xdr:colOff>152400</xdr:colOff>
      <xdr:row>14</xdr:row>
      <xdr:rowOff>76200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6"/>
        <a:srcRect l="13847" t="6629" r="15383" b="43995"/>
        <a:stretch>
          <a:fillRect/>
        </a:stretch>
      </xdr:blipFill>
      <xdr:spPr>
        <a:xfrm>
          <a:off x="6438900" y="838200"/>
          <a:ext cx="1771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21</xdr:row>
      <xdr:rowOff>28575</xdr:rowOff>
    </xdr:from>
    <xdr:to>
      <xdr:col>36</xdr:col>
      <xdr:colOff>123825</xdr:colOff>
      <xdr:row>29</xdr:row>
      <xdr:rowOff>0</xdr:rowOff>
    </xdr:to>
    <xdr:pic>
      <xdr:nvPicPr>
        <xdr:cNvPr id="7" name="Picture 26"/>
        <xdr:cNvPicPr preferRelativeResize="1">
          <a:picLocks noChangeAspect="1"/>
        </xdr:cNvPicPr>
      </xdr:nvPicPr>
      <xdr:blipFill>
        <a:blip r:embed="rId7"/>
        <a:srcRect l="14871" t="8903" r="14871" b="40649"/>
        <a:stretch>
          <a:fillRect/>
        </a:stretch>
      </xdr:blipFill>
      <xdr:spPr>
        <a:xfrm>
          <a:off x="6457950" y="2124075"/>
          <a:ext cx="1724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42</xdr:row>
      <xdr:rowOff>38100</xdr:rowOff>
    </xdr:from>
    <xdr:to>
      <xdr:col>39</xdr:col>
      <xdr:colOff>904875</xdr:colOff>
      <xdr:row>57</xdr:row>
      <xdr:rowOff>57150</xdr:rowOff>
    </xdr:to>
    <xdr:pic>
      <xdr:nvPicPr>
        <xdr:cNvPr id="8" name="Picture 28"/>
        <xdr:cNvPicPr preferRelativeResize="1">
          <a:picLocks noChangeAspect="1"/>
        </xdr:cNvPicPr>
      </xdr:nvPicPr>
      <xdr:blipFill>
        <a:blip r:embed="rId8"/>
        <a:srcRect l="17160" t="6164" r="23313" b="12329"/>
        <a:stretch>
          <a:fillRect/>
        </a:stretch>
      </xdr:blipFill>
      <xdr:spPr>
        <a:xfrm>
          <a:off x="8448675" y="4067175"/>
          <a:ext cx="16954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161925</xdr:colOff>
      <xdr:row>194</xdr:row>
      <xdr:rowOff>38100</xdr:rowOff>
    </xdr:from>
    <xdr:to>
      <xdr:col>47</xdr:col>
      <xdr:colOff>28575</xdr:colOff>
      <xdr:row>202</xdr:row>
      <xdr:rowOff>104775</xdr:rowOff>
    </xdr:to>
    <xdr:pic>
      <xdr:nvPicPr>
        <xdr:cNvPr id="9" name="Picture 29"/>
        <xdr:cNvPicPr preferRelativeResize="1">
          <a:picLocks noChangeAspect="1"/>
        </xdr:cNvPicPr>
      </xdr:nvPicPr>
      <xdr:blipFill>
        <a:blip r:embed="rId9"/>
        <a:srcRect l="18803" t="29940" r="23515" b="44908"/>
        <a:stretch>
          <a:fillRect/>
        </a:stretch>
      </xdr:blipFill>
      <xdr:spPr>
        <a:xfrm>
          <a:off x="8582025" y="21269325"/>
          <a:ext cx="2867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142875</xdr:colOff>
      <xdr:row>185</xdr:row>
      <xdr:rowOff>9525</xdr:rowOff>
    </xdr:from>
    <xdr:to>
      <xdr:col>46</xdr:col>
      <xdr:colOff>152400</xdr:colOff>
      <xdr:row>193</xdr:row>
      <xdr:rowOff>95250</xdr:rowOff>
    </xdr:to>
    <xdr:pic>
      <xdr:nvPicPr>
        <xdr:cNvPr id="10" name="Picture 31"/>
        <xdr:cNvPicPr preferRelativeResize="1">
          <a:picLocks noChangeAspect="1"/>
        </xdr:cNvPicPr>
      </xdr:nvPicPr>
      <xdr:blipFill>
        <a:blip r:embed="rId10"/>
        <a:srcRect l="25303" t="21495" b="44825"/>
        <a:stretch>
          <a:fillRect/>
        </a:stretch>
      </xdr:blipFill>
      <xdr:spPr>
        <a:xfrm>
          <a:off x="8562975" y="20440650"/>
          <a:ext cx="2828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123825</xdr:colOff>
      <xdr:row>151</xdr:row>
      <xdr:rowOff>19050</xdr:rowOff>
    </xdr:from>
    <xdr:to>
      <xdr:col>43</xdr:col>
      <xdr:colOff>9525</xdr:colOff>
      <xdr:row>157</xdr:row>
      <xdr:rowOff>0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11"/>
        <a:srcRect l="24679" t="20855" b="46710"/>
        <a:stretch>
          <a:fillRect/>
        </a:stretch>
      </xdr:blipFill>
      <xdr:spPr>
        <a:xfrm>
          <a:off x="8362950" y="16725900"/>
          <a:ext cx="2343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171450</xdr:colOff>
      <xdr:row>157</xdr:row>
      <xdr:rowOff>76200</xdr:rowOff>
    </xdr:from>
    <xdr:to>
      <xdr:col>42</xdr:col>
      <xdr:colOff>57150</xdr:colOff>
      <xdr:row>164</xdr:row>
      <xdr:rowOff>0</xdr:rowOff>
    </xdr:to>
    <xdr:pic>
      <xdr:nvPicPr>
        <xdr:cNvPr id="12" name="Picture 36"/>
        <xdr:cNvPicPr preferRelativeResize="1">
          <a:picLocks noChangeAspect="1"/>
        </xdr:cNvPicPr>
      </xdr:nvPicPr>
      <xdr:blipFill>
        <a:blip r:embed="rId12"/>
        <a:srcRect l="15560" t="25057" r="10069" b="41830"/>
        <a:stretch>
          <a:fillRect/>
        </a:stretch>
      </xdr:blipFill>
      <xdr:spPr>
        <a:xfrm>
          <a:off x="8410575" y="17402175"/>
          <a:ext cx="2162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123825</xdr:colOff>
      <xdr:row>59</xdr:row>
      <xdr:rowOff>28575</xdr:rowOff>
    </xdr:from>
    <xdr:to>
      <xdr:col>42</xdr:col>
      <xdr:colOff>152400</xdr:colOff>
      <xdr:row>64</xdr:row>
      <xdr:rowOff>95250</xdr:rowOff>
    </xdr:to>
    <xdr:pic>
      <xdr:nvPicPr>
        <xdr:cNvPr id="13" name="Picture 39"/>
        <xdr:cNvPicPr preferRelativeResize="1">
          <a:picLocks noChangeAspect="1"/>
        </xdr:cNvPicPr>
      </xdr:nvPicPr>
      <xdr:blipFill>
        <a:blip r:embed="rId13"/>
        <a:srcRect l="21218" t="29769" r="20088" b="40678"/>
        <a:stretch>
          <a:fillRect/>
        </a:stretch>
      </xdr:blipFill>
      <xdr:spPr>
        <a:xfrm>
          <a:off x="8362950" y="5638800"/>
          <a:ext cx="2305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133350</xdr:colOff>
      <xdr:row>65</xdr:row>
      <xdr:rowOff>19050</xdr:rowOff>
    </xdr:from>
    <xdr:to>
      <xdr:col>41</xdr:col>
      <xdr:colOff>171450</xdr:colOff>
      <xdr:row>71</xdr:row>
      <xdr:rowOff>9525</xdr:rowOff>
    </xdr:to>
    <xdr:pic>
      <xdr:nvPicPr>
        <xdr:cNvPr id="14" name="Picture 41"/>
        <xdr:cNvPicPr preferRelativeResize="1">
          <a:picLocks noChangeAspect="1"/>
        </xdr:cNvPicPr>
      </xdr:nvPicPr>
      <xdr:blipFill>
        <a:blip r:embed="rId14"/>
        <a:srcRect l="24581" t="21362" r="3819" b="38931"/>
        <a:stretch>
          <a:fillRect/>
        </a:stretch>
      </xdr:blipFill>
      <xdr:spPr>
        <a:xfrm>
          <a:off x="8372475" y="6410325"/>
          <a:ext cx="2133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21</xdr:row>
      <xdr:rowOff>0</xdr:rowOff>
    </xdr:from>
    <xdr:to>
      <xdr:col>3</xdr:col>
      <xdr:colOff>857250</xdr:colOff>
      <xdr:row>29</xdr:row>
      <xdr:rowOff>9525</xdr:rowOff>
    </xdr:to>
    <xdr:pic>
      <xdr:nvPicPr>
        <xdr:cNvPr id="15" name="Picture 43"/>
        <xdr:cNvPicPr preferRelativeResize="1">
          <a:picLocks noChangeAspect="1"/>
        </xdr:cNvPicPr>
      </xdr:nvPicPr>
      <xdr:blipFill>
        <a:blip r:embed="rId15"/>
        <a:srcRect l="37324" t="22917" r="27839" b="49673"/>
        <a:stretch>
          <a:fillRect/>
        </a:stretch>
      </xdr:blipFill>
      <xdr:spPr>
        <a:xfrm>
          <a:off x="581025" y="2095500"/>
          <a:ext cx="1628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7</xdr:row>
      <xdr:rowOff>0</xdr:rowOff>
    </xdr:from>
    <xdr:to>
      <xdr:col>3</xdr:col>
      <xdr:colOff>885825</xdr:colOff>
      <xdr:row>14</xdr:row>
      <xdr:rowOff>76200</xdr:rowOff>
    </xdr:to>
    <xdr:pic>
      <xdr:nvPicPr>
        <xdr:cNvPr id="16" name="Picture 44"/>
        <xdr:cNvPicPr preferRelativeResize="1">
          <a:picLocks noChangeAspect="1"/>
        </xdr:cNvPicPr>
      </xdr:nvPicPr>
      <xdr:blipFill>
        <a:blip r:embed="rId16"/>
        <a:srcRect l="21478" t="29013" r="38105" b="40759"/>
        <a:stretch>
          <a:fillRect/>
        </a:stretch>
      </xdr:blipFill>
      <xdr:spPr>
        <a:xfrm>
          <a:off x="571500" y="819150"/>
          <a:ext cx="1666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0</xdr:colOff>
      <xdr:row>278</xdr:row>
      <xdr:rowOff>104775</xdr:rowOff>
    </xdr:from>
    <xdr:to>
      <xdr:col>41</xdr:col>
      <xdr:colOff>47625</xdr:colOff>
      <xdr:row>284</xdr:row>
      <xdr:rowOff>114300</xdr:rowOff>
    </xdr:to>
    <xdr:pic>
      <xdr:nvPicPr>
        <xdr:cNvPr id="17" name="Picture 49"/>
        <xdr:cNvPicPr preferRelativeResize="1">
          <a:picLocks noChangeAspect="1"/>
        </xdr:cNvPicPr>
      </xdr:nvPicPr>
      <xdr:blipFill>
        <a:blip r:embed="rId17"/>
        <a:srcRect l="9918" t="27235" r="21255" b="41087"/>
        <a:stretch>
          <a:fillRect/>
        </a:stretch>
      </xdr:blipFill>
      <xdr:spPr>
        <a:xfrm>
          <a:off x="8420100" y="31137225"/>
          <a:ext cx="1962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171450</xdr:colOff>
      <xdr:row>272</xdr:row>
      <xdr:rowOff>114300</xdr:rowOff>
    </xdr:from>
    <xdr:to>
      <xdr:col>40</xdr:col>
      <xdr:colOff>142875</xdr:colOff>
      <xdr:row>278</xdr:row>
      <xdr:rowOff>66675</xdr:rowOff>
    </xdr:to>
    <xdr:pic>
      <xdr:nvPicPr>
        <xdr:cNvPr id="18" name="Picture 50"/>
        <xdr:cNvPicPr preferRelativeResize="1">
          <a:picLocks noChangeAspect="1"/>
        </xdr:cNvPicPr>
      </xdr:nvPicPr>
      <xdr:blipFill>
        <a:blip r:embed="rId18"/>
        <a:srcRect l="25747" t="21524" r="8735" b="43185"/>
        <a:stretch>
          <a:fillRect/>
        </a:stretch>
      </xdr:blipFill>
      <xdr:spPr>
        <a:xfrm>
          <a:off x="8410575" y="30489525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9525</xdr:colOff>
      <xdr:row>278</xdr:row>
      <xdr:rowOff>47625</xdr:rowOff>
    </xdr:from>
    <xdr:to>
      <xdr:col>59</xdr:col>
      <xdr:colOff>95250</xdr:colOff>
      <xdr:row>285</xdr:row>
      <xdr:rowOff>0</xdr:rowOff>
    </xdr:to>
    <xdr:pic>
      <xdr:nvPicPr>
        <xdr:cNvPr id="19" name="Picture 53"/>
        <xdr:cNvPicPr preferRelativeResize="1">
          <a:picLocks noChangeAspect="1"/>
        </xdr:cNvPicPr>
      </xdr:nvPicPr>
      <xdr:blipFill>
        <a:blip r:embed="rId19"/>
        <a:srcRect l="6437" t="26097" r="13519" b="36624"/>
        <a:stretch>
          <a:fillRect/>
        </a:stretch>
      </xdr:blipFill>
      <xdr:spPr>
        <a:xfrm>
          <a:off x="11430000" y="31080075"/>
          <a:ext cx="2257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36</xdr:row>
      <xdr:rowOff>19050</xdr:rowOff>
    </xdr:from>
    <xdr:to>
      <xdr:col>36</xdr:col>
      <xdr:colOff>171450</xdr:colOff>
      <xdr:row>43</xdr:row>
      <xdr:rowOff>66675</xdr:rowOff>
    </xdr:to>
    <xdr:pic>
      <xdr:nvPicPr>
        <xdr:cNvPr id="20" name="Picture 59"/>
        <xdr:cNvPicPr preferRelativeResize="1">
          <a:picLocks noChangeAspect="1"/>
        </xdr:cNvPicPr>
      </xdr:nvPicPr>
      <xdr:blipFill>
        <a:blip r:embed="rId20"/>
        <a:srcRect l="6060" t="7258" r="9696" b="35482"/>
        <a:stretch>
          <a:fillRect/>
        </a:stretch>
      </xdr:blipFill>
      <xdr:spPr>
        <a:xfrm>
          <a:off x="6457950" y="3476625"/>
          <a:ext cx="1771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38100</xdr:colOff>
      <xdr:row>271</xdr:row>
      <xdr:rowOff>95250</xdr:rowOff>
    </xdr:from>
    <xdr:to>
      <xdr:col>62</xdr:col>
      <xdr:colOff>142875</xdr:colOff>
      <xdr:row>278</xdr:row>
      <xdr:rowOff>0</xdr:rowOff>
    </xdr:to>
    <xdr:pic>
      <xdr:nvPicPr>
        <xdr:cNvPr id="21" name="Picture 60"/>
        <xdr:cNvPicPr preferRelativeResize="1">
          <a:picLocks noChangeAspect="1"/>
        </xdr:cNvPicPr>
      </xdr:nvPicPr>
      <xdr:blipFill>
        <a:blip r:embed="rId21"/>
        <a:srcRect l="14527" t="34167" r="2075" b="34306"/>
        <a:stretch>
          <a:fillRect/>
        </a:stretch>
      </xdr:blipFill>
      <xdr:spPr>
        <a:xfrm>
          <a:off x="10915650" y="30318075"/>
          <a:ext cx="3238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50</xdr:row>
      <xdr:rowOff>28575</xdr:rowOff>
    </xdr:from>
    <xdr:to>
      <xdr:col>25</xdr:col>
      <xdr:colOff>152400</xdr:colOff>
      <xdr:row>57</xdr:row>
      <xdr:rowOff>76200</xdr:rowOff>
    </xdr:to>
    <xdr:pic>
      <xdr:nvPicPr>
        <xdr:cNvPr id="22" name="Picture 61"/>
        <xdr:cNvPicPr preferRelativeResize="1">
          <a:picLocks noChangeAspect="1"/>
        </xdr:cNvPicPr>
      </xdr:nvPicPr>
      <xdr:blipFill>
        <a:blip r:embed="rId22"/>
        <a:srcRect l="14358" t="16438" r="15898" b="34245"/>
        <a:stretch>
          <a:fillRect/>
        </a:stretch>
      </xdr:blipFill>
      <xdr:spPr>
        <a:xfrm>
          <a:off x="4486275" y="4762500"/>
          <a:ext cx="1733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36</xdr:row>
      <xdr:rowOff>0</xdr:rowOff>
    </xdr:from>
    <xdr:to>
      <xdr:col>14</xdr:col>
      <xdr:colOff>133350</xdr:colOff>
      <xdr:row>44</xdr:row>
      <xdr:rowOff>0</xdr:rowOff>
    </xdr:to>
    <xdr:pic>
      <xdr:nvPicPr>
        <xdr:cNvPr id="23" name="Picture 62"/>
        <xdr:cNvPicPr preferRelativeResize="1">
          <a:picLocks noChangeAspect="1"/>
        </xdr:cNvPicPr>
      </xdr:nvPicPr>
      <xdr:blipFill>
        <a:blip r:embed="rId23"/>
        <a:srcRect l="19488" t="16784" r="21025" b="37556"/>
        <a:stretch>
          <a:fillRect/>
        </a:stretch>
      </xdr:blipFill>
      <xdr:spPr>
        <a:xfrm>
          <a:off x="2533650" y="3457575"/>
          <a:ext cx="1676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21</xdr:row>
      <xdr:rowOff>19050</xdr:rowOff>
    </xdr:from>
    <xdr:to>
      <xdr:col>14</xdr:col>
      <xdr:colOff>142875</xdr:colOff>
      <xdr:row>28</xdr:row>
      <xdr:rowOff>66675</xdr:rowOff>
    </xdr:to>
    <xdr:pic>
      <xdr:nvPicPr>
        <xdr:cNvPr id="24" name="Picture 63"/>
        <xdr:cNvPicPr preferRelativeResize="1">
          <a:picLocks noChangeAspect="1"/>
        </xdr:cNvPicPr>
      </xdr:nvPicPr>
      <xdr:blipFill>
        <a:blip r:embed="rId24"/>
        <a:srcRect l="12155" t="12278" r="17448" b="38465"/>
        <a:stretch>
          <a:fillRect/>
        </a:stretch>
      </xdr:blipFill>
      <xdr:spPr>
        <a:xfrm>
          <a:off x="2486025" y="2114550"/>
          <a:ext cx="1733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7</xdr:row>
      <xdr:rowOff>19050</xdr:rowOff>
    </xdr:from>
    <xdr:to>
      <xdr:col>14</xdr:col>
      <xdr:colOff>142875</xdr:colOff>
      <xdr:row>14</xdr:row>
      <xdr:rowOff>66675</xdr:rowOff>
    </xdr:to>
    <xdr:pic>
      <xdr:nvPicPr>
        <xdr:cNvPr id="25" name="Picture 64"/>
        <xdr:cNvPicPr preferRelativeResize="1">
          <a:picLocks noChangeAspect="1"/>
        </xdr:cNvPicPr>
      </xdr:nvPicPr>
      <xdr:blipFill>
        <a:blip r:embed="rId25"/>
        <a:srcRect l="10769" t="14189" r="19486" b="37359"/>
        <a:stretch>
          <a:fillRect/>
        </a:stretch>
      </xdr:blipFill>
      <xdr:spPr>
        <a:xfrm>
          <a:off x="2476500" y="838200"/>
          <a:ext cx="1743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331"/>
  <sheetViews>
    <sheetView tabSelected="1" view="pageBreakPreview" zoomScaleSheetLayoutView="100" workbookViewId="0" topLeftCell="A1">
      <selection activeCell="C1" sqref="C1"/>
    </sheetView>
  </sheetViews>
  <sheetFormatPr defaultColWidth="8.796875" defaultRowHeight="9" customHeight="1"/>
  <cols>
    <col min="1" max="1" width="2" style="7" customWidth="1"/>
    <col min="2" max="2" width="3.59765625" style="4" customWidth="1"/>
    <col min="3" max="3" width="8.59765625" style="7" customWidth="1"/>
    <col min="4" max="4" width="9.59765625" style="7" customWidth="1"/>
    <col min="5" max="25" width="1.8984375" style="7" customWidth="1"/>
    <col min="26" max="29" width="1.8984375" style="107" customWidth="1"/>
    <col min="30" max="32" width="1.8984375" style="22" customWidth="1"/>
    <col min="33" max="38" width="1.8984375" style="4" customWidth="1"/>
    <col min="39" max="39" width="8.59765625" style="7" customWidth="1"/>
    <col min="40" max="40" width="9.59765625" style="7" customWidth="1"/>
    <col min="41" max="60" width="1.8984375" style="7" customWidth="1"/>
    <col min="61" max="61" width="0.8984375" style="7" customWidth="1"/>
    <col min="62" max="69" width="1.59765625" style="7" customWidth="1"/>
    <col min="70" max="110" width="1.8984375" style="7" customWidth="1"/>
    <col min="111" max="16384" width="9" style="7" customWidth="1"/>
  </cols>
  <sheetData>
    <row r="1" spans="2:73" ht="24">
      <c r="B1" s="228" t="s">
        <v>353</v>
      </c>
      <c r="C1" s="109"/>
      <c r="D1" s="125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5"/>
      <c r="T1" s="5"/>
      <c r="U1" s="5"/>
      <c r="V1" s="5"/>
      <c r="W1" s="5"/>
      <c r="X1" s="5"/>
      <c r="Y1" s="5"/>
      <c r="Z1" s="5"/>
      <c r="AA1" s="6"/>
      <c r="AB1" s="6"/>
      <c r="AC1" s="6"/>
      <c r="AD1" s="6"/>
      <c r="AE1" s="4"/>
      <c r="AF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2:74" ht="6.75" customHeight="1">
      <c r="B2" s="7"/>
      <c r="C2" s="598" t="s">
        <v>306</v>
      </c>
      <c r="D2" s="598"/>
      <c r="E2" s="201"/>
      <c r="F2" s="600" t="s">
        <v>307</v>
      </c>
      <c r="G2" s="600"/>
      <c r="H2" s="600"/>
      <c r="I2" s="600"/>
      <c r="J2" s="600"/>
      <c r="K2" s="600"/>
      <c r="L2" s="600"/>
      <c r="M2" s="600"/>
      <c r="N2" s="600"/>
      <c r="O2" s="600"/>
      <c r="P2" s="224"/>
      <c r="Q2" s="600" t="s">
        <v>308</v>
      </c>
      <c r="R2" s="600"/>
      <c r="S2" s="600"/>
      <c r="T2" s="600"/>
      <c r="U2" s="600"/>
      <c r="V2" s="600"/>
      <c r="W2" s="600"/>
      <c r="X2" s="600"/>
      <c r="Y2" s="600"/>
      <c r="Z2" s="600"/>
      <c r="AA2" s="225"/>
      <c r="AB2" s="600" t="s">
        <v>323</v>
      </c>
      <c r="AC2" s="600"/>
      <c r="AD2" s="600"/>
      <c r="AE2" s="600"/>
      <c r="AF2" s="600"/>
      <c r="AG2" s="600"/>
      <c r="AH2" s="600"/>
      <c r="AI2" s="600"/>
      <c r="AJ2" s="600"/>
      <c r="AK2" s="600"/>
      <c r="AL2" s="293"/>
      <c r="AM2" s="600" t="s">
        <v>309</v>
      </c>
      <c r="AN2" s="600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2:74" ht="6.75" customHeight="1">
      <c r="B3" s="7"/>
      <c r="C3" s="599"/>
      <c r="D3" s="599"/>
      <c r="E3" s="2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224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225"/>
      <c r="AB3" s="601"/>
      <c r="AC3" s="601"/>
      <c r="AD3" s="601"/>
      <c r="AE3" s="601"/>
      <c r="AF3" s="601"/>
      <c r="AG3" s="601"/>
      <c r="AH3" s="601"/>
      <c r="AI3" s="601"/>
      <c r="AJ3" s="601"/>
      <c r="AK3" s="601"/>
      <c r="AL3" s="293"/>
      <c r="AM3" s="601"/>
      <c r="AN3" s="601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</row>
    <row r="4" spans="3:74" s="223" customFormat="1" ht="6.75" customHeight="1">
      <c r="C4" s="602" t="s">
        <v>384</v>
      </c>
      <c r="D4" s="604" t="s">
        <v>235</v>
      </c>
      <c r="E4" s="201"/>
      <c r="F4" s="606" t="s">
        <v>194</v>
      </c>
      <c r="G4" s="607"/>
      <c r="H4" s="607"/>
      <c r="I4" s="607"/>
      <c r="J4" s="607"/>
      <c r="K4" s="610" t="s">
        <v>232</v>
      </c>
      <c r="L4" s="610"/>
      <c r="M4" s="610"/>
      <c r="N4" s="610"/>
      <c r="O4" s="611"/>
      <c r="P4" s="224"/>
      <c r="Q4" s="614" t="s">
        <v>340</v>
      </c>
      <c r="R4" s="607"/>
      <c r="S4" s="607"/>
      <c r="T4" s="607"/>
      <c r="U4" s="607"/>
      <c r="V4" s="610" t="s">
        <v>331</v>
      </c>
      <c r="W4" s="610"/>
      <c r="X4" s="610"/>
      <c r="Y4" s="610"/>
      <c r="Z4" s="611"/>
      <c r="AA4" s="225"/>
      <c r="AB4" s="614" t="s">
        <v>341</v>
      </c>
      <c r="AC4" s="607"/>
      <c r="AD4" s="607"/>
      <c r="AE4" s="607"/>
      <c r="AF4" s="607"/>
      <c r="AG4" s="610" t="s">
        <v>332</v>
      </c>
      <c r="AH4" s="610"/>
      <c r="AI4" s="610"/>
      <c r="AJ4" s="610"/>
      <c r="AK4" s="611"/>
      <c r="AL4" s="224"/>
      <c r="AM4" s="602" t="s">
        <v>342</v>
      </c>
      <c r="AN4" s="604" t="s">
        <v>288</v>
      </c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</row>
    <row r="5" spans="3:74" s="223" customFormat="1" ht="6.75" customHeight="1">
      <c r="C5" s="603"/>
      <c r="D5" s="605"/>
      <c r="E5" s="201"/>
      <c r="F5" s="608"/>
      <c r="G5" s="609"/>
      <c r="H5" s="609"/>
      <c r="I5" s="609"/>
      <c r="J5" s="609"/>
      <c r="K5" s="612"/>
      <c r="L5" s="612"/>
      <c r="M5" s="612"/>
      <c r="N5" s="612"/>
      <c r="O5" s="613"/>
      <c r="P5" s="224"/>
      <c r="Q5" s="608"/>
      <c r="R5" s="609"/>
      <c r="S5" s="609"/>
      <c r="T5" s="609"/>
      <c r="U5" s="609"/>
      <c r="V5" s="612"/>
      <c r="W5" s="612"/>
      <c r="X5" s="612"/>
      <c r="Y5" s="612"/>
      <c r="Z5" s="613"/>
      <c r="AA5" s="225"/>
      <c r="AB5" s="608"/>
      <c r="AC5" s="609"/>
      <c r="AD5" s="609"/>
      <c r="AE5" s="609"/>
      <c r="AF5" s="609"/>
      <c r="AG5" s="612"/>
      <c r="AH5" s="612"/>
      <c r="AI5" s="612"/>
      <c r="AJ5" s="612"/>
      <c r="AK5" s="613"/>
      <c r="AL5" s="224"/>
      <c r="AM5" s="603"/>
      <c r="AN5" s="605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</row>
    <row r="6" spans="3:74" s="223" customFormat="1" ht="6.75" customHeight="1">
      <c r="C6" s="615" t="s">
        <v>328</v>
      </c>
      <c r="D6" s="617" t="s">
        <v>303</v>
      </c>
      <c r="E6" s="201"/>
      <c r="F6" s="619" t="s">
        <v>290</v>
      </c>
      <c r="G6" s="620"/>
      <c r="H6" s="620"/>
      <c r="I6" s="620"/>
      <c r="J6" s="620"/>
      <c r="K6" s="623" t="s">
        <v>232</v>
      </c>
      <c r="L6" s="623"/>
      <c r="M6" s="623"/>
      <c r="N6" s="623"/>
      <c r="O6" s="624"/>
      <c r="P6" s="224"/>
      <c r="Q6" s="627" t="s">
        <v>343</v>
      </c>
      <c r="R6" s="620"/>
      <c r="S6" s="620"/>
      <c r="T6" s="620"/>
      <c r="U6" s="620"/>
      <c r="V6" s="623" t="s">
        <v>331</v>
      </c>
      <c r="W6" s="623"/>
      <c r="X6" s="623"/>
      <c r="Y6" s="623"/>
      <c r="Z6" s="624"/>
      <c r="AA6" s="225"/>
      <c r="AB6" s="627" t="s">
        <v>344</v>
      </c>
      <c r="AC6" s="620"/>
      <c r="AD6" s="620"/>
      <c r="AE6" s="620"/>
      <c r="AF6" s="620"/>
      <c r="AG6" s="623" t="s">
        <v>332</v>
      </c>
      <c r="AH6" s="623"/>
      <c r="AI6" s="623"/>
      <c r="AJ6" s="623"/>
      <c r="AK6" s="624"/>
      <c r="AL6" s="224"/>
      <c r="AM6" s="615" t="s">
        <v>345</v>
      </c>
      <c r="AN6" s="617" t="s">
        <v>288</v>
      </c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</row>
    <row r="7" spans="3:74" s="223" customFormat="1" ht="6.75" customHeight="1">
      <c r="C7" s="616"/>
      <c r="D7" s="618"/>
      <c r="E7" s="201"/>
      <c r="F7" s="621"/>
      <c r="G7" s="622"/>
      <c r="H7" s="622"/>
      <c r="I7" s="622"/>
      <c r="J7" s="622"/>
      <c r="K7" s="625"/>
      <c r="L7" s="625"/>
      <c r="M7" s="625"/>
      <c r="N7" s="625"/>
      <c r="O7" s="626"/>
      <c r="P7" s="224"/>
      <c r="Q7" s="621"/>
      <c r="R7" s="622"/>
      <c r="S7" s="622"/>
      <c r="T7" s="622"/>
      <c r="U7" s="622"/>
      <c r="V7" s="625"/>
      <c r="W7" s="625"/>
      <c r="X7" s="625"/>
      <c r="Y7" s="625"/>
      <c r="Z7" s="626"/>
      <c r="AA7" s="225"/>
      <c r="AB7" s="621"/>
      <c r="AC7" s="622"/>
      <c r="AD7" s="622"/>
      <c r="AE7" s="622"/>
      <c r="AF7" s="622"/>
      <c r="AG7" s="625"/>
      <c r="AH7" s="625"/>
      <c r="AI7" s="625"/>
      <c r="AJ7" s="625"/>
      <c r="AK7" s="626"/>
      <c r="AL7" s="224"/>
      <c r="AM7" s="616"/>
      <c r="AN7" s="618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</row>
    <row r="8" spans="2:74" ht="7.5" customHeight="1">
      <c r="B8" s="7"/>
      <c r="C8" s="628"/>
      <c r="D8" s="629"/>
      <c r="E8" s="203"/>
      <c r="F8" s="204"/>
      <c r="G8" s="205"/>
      <c r="H8" s="205"/>
      <c r="I8" s="205"/>
      <c r="J8" s="205"/>
      <c r="K8" s="205"/>
      <c r="L8" s="205"/>
      <c r="M8" s="205"/>
      <c r="N8" s="205"/>
      <c r="O8" s="206"/>
      <c r="P8" s="203"/>
      <c r="Q8" s="204"/>
      <c r="R8" s="205"/>
      <c r="S8" s="205"/>
      <c r="T8" s="205"/>
      <c r="U8" s="205"/>
      <c r="V8" s="205"/>
      <c r="W8" s="205"/>
      <c r="X8" s="205"/>
      <c r="Y8" s="205"/>
      <c r="Z8" s="206"/>
      <c r="AA8" s="203"/>
      <c r="AB8" s="204"/>
      <c r="AC8" s="205"/>
      <c r="AD8" s="205"/>
      <c r="AE8" s="205"/>
      <c r="AF8" s="205"/>
      <c r="AG8" s="205"/>
      <c r="AH8" s="205"/>
      <c r="AI8" s="205"/>
      <c r="AJ8" s="205"/>
      <c r="AK8" s="206"/>
      <c r="AL8" s="207"/>
      <c r="AM8" s="628"/>
      <c r="AN8" s="629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2:74" ht="7.5" customHeight="1">
      <c r="B9" s="7"/>
      <c r="C9" s="629"/>
      <c r="D9" s="629"/>
      <c r="E9" s="203"/>
      <c r="F9" s="208"/>
      <c r="G9" s="209"/>
      <c r="H9" s="209"/>
      <c r="I9" s="209"/>
      <c r="J9" s="209"/>
      <c r="K9" s="209"/>
      <c r="L9" s="209"/>
      <c r="M9" s="209"/>
      <c r="N9" s="209"/>
      <c r="O9" s="210"/>
      <c r="P9" s="203"/>
      <c r="Q9" s="208"/>
      <c r="R9" s="209"/>
      <c r="S9" s="209"/>
      <c r="T9" s="209"/>
      <c r="U9" s="209"/>
      <c r="V9" s="209"/>
      <c r="W9" s="209"/>
      <c r="X9" s="209"/>
      <c r="Y9" s="209"/>
      <c r="Z9" s="210"/>
      <c r="AA9" s="203"/>
      <c r="AB9" s="208"/>
      <c r="AC9" s="209"/>
      <c r="AD9" s="209"/>
      <c r="AE9" s="209"/>
      <c r="AF9" s="209"/>
      <c r="AG9" s="209"/>
      <c r="AH9" s="209"/>
      <c r="AI9" s="209"/>
      <c r="AJ9" s="209"/>
      <c r="AK9" s="210"/>
      <c r="AL9" s="207"/>
      <c r="AM9" s="629"/>
      <c r="AN9" s="629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2:74" ht="7.5" customHeight="1">
      <c r="B10" s="7"/>
      <c r="C10" s="629"/>
      <c r="D10" s="629"/>
      <c r="E10" s="203"/>
      <c r="F10" s="208"/>
      <c r="G10" s="209"/>
      <c r="H10" s="209"/>
      <c r="I10" s="209"/>
      <c r="J10" s="209"/>
      <c r="K10" s="209"/>
      <c r="L10" s="209"/>
      <c r="M10" s="209"/>
      <c r="N10" s="209"/>
      <c r="O10" s="210"/>
      <c r="P10" s="203"/>
      <c r="Q10" s="208"/>
      <c r="R10" s="209"/>
      <c r="S10" s="209"/>
      <c r="T10" s="209"/>
      <c r="U10" s="209"/>
      <c r="V10" s="209"/>
      <c r="W10" s="209"/>
      <c r="X10" s="209"/>
      <c r="Y10" s="209"/>
      <c r="Z10" s="210"/>
      <c r="AA10" s="203"/>
      <c r="AB10" s="208"/>
      <c r="AC10" s="209"/>
      <c r="AD10" s="209"/>
      <c r="AE10" s="209"/>
      <c r="AF10" s="209"/>
      <c r="AG10" s="209"/>
      <c r="AH10" s="209"/>
      <c r="AI10" s="209"/>
      <c r="AJ10" s="209"/>
      <c r="AK10" s="210"/>
      <c r="AL10" s="207"/>
      <c r="AM10" s="629"/>
      <c r="AN10" s="629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2:74" ht="7.5" customHeight="1">
      <c r="B11" s="7"/>
      <c r="C11" s="629"/>
      <c r="D11" s="629"/>
      <c r="E11" s="203"/>
      <c r="F11" s="208"/>
      <c r="G11" s="209"/>
      <c r="H11" s="209"/>
      <c r="I11" s="209"/>
      <c r="J11" s="209"/>
      <c r="K11" s="209"/>
      <c r="L11" s="209"/>
      <c r="M11" s="209"/>
      <c r="N11" s="209"/>
      <c r="O11" s="210"/>
      <c r="P11" s="203"/>
      <c r="Q11" s="208"/>
      <c r="R11" s="209"/>
      <c r="S11" s="209"/>
      <c r="T11" s="209"/>
      <c r="U11" s="209"/>
      <c r="V11" s="209"/>
      <c r="W11" s="209"/>
      <c r="X11" s="209"/>
      <c r="Y11" s="209"/>
      <c r="Z11" s="210"/>
      <c r="AA11" s="203"/>
      <c r="AB11" s="208"/>
      <c r="AC11" s="209"/>
      <c r="AD11" s="209"/>
      <c r="AE11" s="209"/>
      <c r="AF11" s="209"/>
      <c r="AG11" s="209"/>
      <c r="AH11" s="209"/>
      <c r="AI11" s="209"/>
      <c r="AJ11" s="209"/>
      <c r="AK11" s="210"/>
      <c r="AL11" s="207"/>
      <c r="AM11" s="629"/>
      <c r="AN11" s="629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2:74" ht="7.5" customHeight="1">
      <c r="B12" s="7"/>
      <c r="C12" s="629"/>
      <c r="D12" s="629"/>
      <c r="E12" s="203"/>
      <c r="F12" s="208"/>
      <c r="G12" s="209"/>
      <c r="H12" s="209"/>
      <c r="I12" s="209"/>
      <c r="J12" s="209"/>
      <c r="K12" s="209"/>
      <c r="L12" s="209"/>
      <c r="M12" s="209"/>
      <c r="N12" s="209"/>
      <c r="O12" s="210"/>
      <c r="P12" s="203"/>
      <c r="Q12" s="208"/>
      <c r="R12" s="209"/>
      <c r="S12" s="209"/>
      <c r="T12" s="209"/>
      <c r="U12" s="209"/>
      <c r="V12" s="209"/>
      <c r="W12" s="209"/>
      <c r="X12" s="209"/>
      <c r="Y12" s="209"/>
      <c r="Z12" s="210"/>
      <c r="AA12" s="203"/>
      <c r="AB12" s="208"/>
      <c r="AC12" s="209"/>
      <c r="AD12" s="209"/>
      <c r="AE12" s="209"/>
      <c r="AF12" s="209"/>
      <c r="AG12" s="209"/>
      <c r="AH12" s="209"/>
      <c r="AI12" s="209"/>
      <c r="AJ12" s="209"/>
      <c r="AK12" s="210"/>
      <c r="AL12" s="207"/>
      <c r="AM12" s="629"/>
      <c r="AN12" s="629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2:74" ht="7.5" customHeight="1">
      <c r="B13" s="7"/>
      <c r="C13" s="629"/>
      <c r="D13" s="629"/>
      <c r="E13" s="203"/>
      <c r="F13" s="208"/>
      <c r="G13" s="209"/>
      <c r="H13" s="209"/>
      <c r="I13" s="209"/>
      <c r="J13" s="209"/>
      <c r="K13" s="209"/>
      <c r="L13" s="209"/>
      <c r="M13" s="209"/>
      <c r="N13" s="209"/>
      <c r="O13" s="210"/>
      <c r="P13" s="203"/>
      <c r="Q13" s="208"/>
      <c r="R13" s="209"/>
      <c r="S13" s="209"/>
      <c r="T13" s="209"/>
      <c r="U13" s="209"/>
      <c r="V13" s="209"/>
      <c r="W13" s="209"/>
      <c r="X13" s="209"/>
      <c r="Y13" s="209"/>
      <c r="Z13" s="210"/>
      <c r="AA13" s="203"/>
      <c r="AB13" s="208"/>
      <c r="AC13" s="209"/>
      <c r="AD13" s="209"/>
      <c r="AE13" s="209"/>
      <c r="AF13" s="209"/>
      <c r="AG13" s="209"/>
      <c r="AH13" s="209"/>
      <c r="AI13" s="209"/>
      <c r="AJ13" s="209"/>
      <c r="AK13" s="210"/>
      <c r="AL13" s="207"/>
      <c r="AM13" s="629"/>
      <c r="AN13" s="629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2:74" ht="7.5" customHeight="1">
      <c r="B14" s="7"/>
      <c r="C14" s="629"/>
      <c r="D14" s="629"/>
      <c r="E14" s="203"/>
      <c r="F14" s="208"/>
      <c r="G14" s="209"/>
      <c r="H14" s="209"/>
      <c r="I14" s="209"/>
      <c r="J14" s="209"/>
      <c r="K14" s="209"/>
      <c r="L14" s="209"/>
      <c r="M14" s="209"/>
      <c r="N14" s="209"/>
      <c r="O14" s="210"/>
      <c r="P14" s="203"/>
      <c r="Q14" s="208"/>
      <c r="R14" s="209"/>
      <c r="S14" s="209"/>
      <c r="T14" s="209"/>
      <c r="U14" s="209"/>
      <c r="V14" s="209"/>
      <c r="W14" s="209"/>
      <c r="X14" s="209"/>
      <c r="Y14" s="209"/>
      <c r="Z14" s="210"/>
      <c r="AA14" s="203"/>
      <c r="AB14" s="208"/>
      <c r="AC14" s="209"/>
      <c r="AD14" s="209"/>
      <c r="AE14" s="209"/>
      <c r="AF14" s="209"/>
      <c r="AG14" s="209"/>
      <c r="AH14" s="209"/>
      <c r="AI14" s="209"/>
      <c r="AJ14" s="209"/>
      <c r="AK14" s="210"/>
      <c r="AL14" s="207"/>
      <c r="AM14" s="629"/>
      <c r="AN14" s="629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2:74" ht="7.5" customHeight="1">
      <c r="B15" s="7"/>
      <c r="C15" s="629"/>
      <c r="D15" s="629"/>
      <c r="E15" s="203"/>
      <c r="F15" s="211"/>
      <c r="G15" s="212"/>
      <c r="H15" s="212"/>
      <c r="I15" s="212"/>
      <c r="J15" s="212"/>
      <c r="K15" s="212"/>
      <c r="L15" s="212"/>
      <c r="M15" s="212"/>
      <c r="N15" s="212"/>
      <c r="O15" s="213"/>
      <c r="P15" s="203"/>
      <c r="Q15" s="211"/>
      <c r="R15" s="212"/>
      <c r="S15" s="212"/>
      <c r="T15" s="212"/>
      <c r="U15" s="212"/>
      <c r="V15" s="212"/>
      <c r="W15" s="212"/>
      <c r="X15" s="212"/>
      <c r="Y15" s="212"/>
      <c r="Z15" s="213"/>
      <c r="AA15" s="203"/>
      <c r="AB15" s="211"/>
      <c r="AC15" s="212"/>
      <c r="AD15" s="212"/>
      <c r="AE15" s="212"/>
      <c r="AF15" s="212"/>
      <c r="AG15" s="212"/>
      <c r="AH15" s="212"/>
      <c r="AI15" s="212"/>
      <c r="AJ15" s="212"/>
      <c r="AK15" s="213"/>
      <c r="AL15" s="207"/>
      <c r="AM15" s="629"/>
      <c r="AN15" s="629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2:74" ht="6.75" customHeight="1">
      <c r="B16" s="7"/>
      <c r="C16" s="630" t="s">
        <v>310</v>
      </c>
      <c r="D16" s="630"/>
      <c r="E16" s="202"/>
      <c r="F16" s="632" t="s">
        <v>311</v>
      </c>
      <c r="G16" s="632"/>
      <c r="H16" s="632"/>
      <c r="I16" s="632"/>
      <c r="J16" s="632"/>
      <c r="K16" s="632"/>
      <c r="L16" s="632"/>
      <c r="M16" s="632"/>
      <c r="N16" s="632"/>
      <c r="O16" s="632"/>
      <c r="P16" s="224"/>
      <c r="Q16" s="632" t="s">
        <v>312</v>
      </c>
      <c r="R16" s="632"/>
      <c r="S16" s="632"/>
      <c r="T16" s="632"/>
      <c r="U16" s="632"/>
      <c r="V16" s="632"/>
      <c r="W16" s="632"/>
      <c r="X16" s="632"/>
      <c r="Y16" s="632"/>
      <c r="Z16" s="632"/>
      <c r="AA16" s="224"/>
      <c r="AB16" s="632" t="s">
        <v>324</v>
      </c>
      <c r="AC16" s="632"/>
      <c r="AD16" s="632"/>
      <c r="AE16" s="632"/>
      <c r="AF16" s="632"/>
      <c r="AG16" s="632"/>
      <c r="AH16" s="632"/>
      <c r="AI16" s="632"/>
      <c r="AJ16" s="632"/>
      <c r="AK16" s="632"/>
      <c r="AL16" s="294"/>
      <c r="AM16" s="676" t="s">
        <v>313</v>
      </c>
      <c r="AN16" s="676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6.75" customHeight="1">
      <c r="B17" s="7"/>
      <c r="C17" s="631"/>
      <c r="D17" s="631"/>
      <c r="E17" s="202"/>
      <c r="F17" s="633"/>
      <c r="G17" s="633"/>
      <c r="H17" s="633"/>
      <c r="I17" s="633"/>
      <c r="J17" s="633"/>
      <c r="K17" s="633"/>
      <c r="L17" s="633"/>
      <c r="M17" s="633"/>
      <c r="N17" s="633"/>
      <c r="O17" s="633"/>
      <c r="P17" s="224"/>
      <c r="Q17" s="633"/>
      <c r="R17" s="633"/>
      <c r="S17" s="633"/>
      <c r="T17" s="633"/>
      <c r="U17" s="633"/>
      <c r="V17" s="633"/>
      <c r="W17" s="633"/>
      <c r="X17" s="633"/>
      <c r="Y17" s="633"/>
      <c r="Z17" s="633"/>
      <c r="AA17" s="224"/>
      <c r="AB17" s="633"/>
      <c r="AC17" s="633"/>
      <c r="AD17" s="633"/>
      <c r="AE17" s="633"/>
      <c r="AF17" s="633"/>
      <c r="AG17" s="633"/>
      <c r="AH17" s="633"/>
      <c r="AI17" s="633"/>
      <c r="AJ17" s="633"/>
      <c r="AK17" s="633"/>
      <c r="AL17" s="294"/>
      <c r="AM17" s="633"/>
      <c r="AN17" s="633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3:74" s="223" customFormat="1" ht="6.75" customHeight="1">
      <c r="C18" s="602" t="s">
        <v>329</v>
      </c>
      <c r="D18" s="604" t="s">
        <v>234</v>
      </c>
      <c r="E18" s="224"/>
      <c r="F18" s="606" t="s">
        <v>289</v>
      </c>
      <c r="G18" s="607"/>
      <c r="H18" s="607"/>
      <c r="I18" s="607"/>
      <c r="J18" s="607"/>
      <c r="K18" s="610" t="s">
        <v>231</v>
      </c>
      <c r="L18" s="610"/>
      <c r="M18" s="610"/>
      <c r="N18" s="610"/>
      <c r="O18" s="611"/>
      <c r="P18" s="224"/>
      <c r="Q18" s="614" t="s">
        <v>346</v>
      </c>
      <c r="R18" s="607"/>
      <c r="S18" s="607"/>
      <c r="T18" s="607"/>
      <c r="U18" s="607"/>
      <c r="V18" s="610" t="s">
        <v>248</v>
      </c>
      <c r="W18" s="610"/>
      <c r="X18" s="610"/>
      <c r="Y18" s="610"/>
      <c r="Z18" s="611"/>
      <c r="AA18" s="224"/>
      <c r="AB18" s="614" t="s">
        <v>347</v>
      </c>
      <c r="AC18" s="607"/>
      <c r="AD18" s="607"/>
      <c r="AE18" s="607"/>
      <c r="AF18" s="607"/>
      <c r="AG18" s="610" t="s">
        <v>333</v>
      </c>
      <c r="AH18" s="610"/>
      <c r="AI18" s="610"/>
      <c r="AJ18" s="610"/>
      <c r="AK18" s="611"/>
      <c r="AL18" s="225"/>
      <c r="AM18" s="602" t="s">
        <v>348</v>
      </c>
      <c r="AN18" s="604" t="s">
        <v>288</v>
      </c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</row>
    <row r="19" spans="3:74" s="223" customFormat="1" ht="6.75" customHeight="1">
      <c r="C19" s="603"/>
      <c r="D19" s="605"/>
      <c r="E19" s="224"/>
      <c r="F19" s="608"/>
      <c r="G19" s="609"/>
      <c r="H19" s="609"/>
      <c r="I19" s="609"/>
      <c r="J19" s="609"/>
      <c r="K19" s="612"/>
      <c r="L19" s="612"/>
      <c r="M19" s="612"/>
      <c r="N19" s="612"/>
      <c r="O19" s="613"/>
      <c r="P19" s="224"/>
      <c r="Q19" s="608"/>
      <c r="R19" s="609"/>
      <c r="S19" s="609"/>
      <c r="T19" s="609"/>
      <c r="U19" s="609"/>
      <c r="V19" s="612"/>
      <c r="W19" s="612"/>
      <c r="X19" s="612"/>
      <c r="Y19" s="612"/>
      <c r="Z19" s="613"/>
      <c r="AA19" s="224"/>
      <c r="AB19" s="608"/>
      <c r="AC19" s="609"/>
      <c r="AD19" s="609"/>
      <c r="AE19" s="609"/>
      <c r="AF19" s="609"/>
      <c r="AG19" s="612"/>
      <c r="AH19" s="612"/>
      <c r="AI19" s="612"/>
      <c r="AJ19" s="612"/>
      <c r="AK19" s="613"/>
      <c r="AL19" s="225"/>
      <c r="AM19" s="603"/>
      <c r="AN19" s="605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</row>
    <row r="20" spans="3:74" s="223" customFormat="1" ht="6.75" customHeight="1">
      <c r="C20" s="615" t="s">
        <v>330</v>
      </c>
      <c r="D20" s="617" t="s">
        <v>234</v>
      </c>
      <c r="E20" s="224"/>
      <c r="F20" s="619" t="s">
        <v>291</v>
      </c>
      <c r="G20" s="620"/>
      <c r="H20" s="620"/>
      <c r="I20" s="620"/>
      <c r="J20" s="620"/>
      <c r="K20" s="623" t="s">
        <v>231</v>
      </c>
      <c r="L20" s="623"/>
      <c r="M20" s="623"/>
      <c r="N20" s="623"/>
      <c r="O20" s="624"/>
      <c r="P20" s="224"/>
      <c r="Q20" s="627" t="s">
        <v>349</v>
      </c>
      <c r="R20" s="620"/>
      <c r="S20" s="620"/>
      <c r="T20" s="620"/>
      <c r="U20" s="620"/>
      <c r="V20" s="623" t="s">
        <v>248</v>
      </c>
      <c r="W20" s="623"/>
      <c r="X20" s="623"/>
      <c r="Y20" s="623"/>
      <c r="Z20" s="624"/>
      <c r="AA20" s="224"/>
      <c r="AB20" s="627" t="s">
        <v>350</v>
      </c>
      <c r="AC20" s="620"/>
      <c r="AD20" s="620"/>
      <c r="AE20" s="620"/>
      <c r="AF20" s="620"/>
      <c r="AG20" s="623" t="s">
        <v>333</v>
      </c>
      <c r="AH20" s="623"/>
      <c r="AI20" s="623"/>
      <c r="AJ20" s="623"/>
      <c r="AK20" s="624"/>
      <c r="AL20" s="225"/>
      <c r="AM20" s="615" t="s">
        <v>351</v>
      </c>
      <c r="AN20" s="617" t="s">
        <v>288</v>
      </c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</row>
    <row r="21" spans="3:74" s="223" customFormat="1" ht="6.75" customHeight="1">
      <c r="C21" s="616"/>
      <c r="D21" s="618"/>
      <c r="E21" s="224"/>
      <c r="F21" s="621"/>
      <c r="G21" s="622"/>
      <c r="H21" s="622"/>
      <c r="I21" s="622"/>
      <c r="J21" s="622"/>
      <c r="K21" s="625"/>
      <c r="L21" s="625"/>
      <c r="M21" s="625"/>
      <c r="N21" s="625"/>
      <c r="O21" s="626"/>
      <c r="P21" s="224"/>
      <c r="Q21" s="621"/>
      <c r="R21" s="622"/>
      <c r="S21" s="622"/>
      <c r="T21" s="622"/>
      <c r="U21" s="622"/>
      <c r="V21" s="625"/>
      <c r="W21" s="625"/>
      <c r="X21" s="625"/>
      <c r="Y21" s="625"/>
      <c r="Z21" s="626"/>
      <c r="AA21" s="224"/>
      <c r="AB21" s="621"/>
      <c r="AC21" s="622"/>
      <c r="AD21" s="622"/>
      <c r="AE21" s="622"/>
      <c r="AF21" s="622"/>
      <c r="AG21" s="625"/>
      <c r="AH21" s="625"/>
      <c r="AI21" s="625"/>
      <c r="AJ21" s="625"/>
      <c r="AK21" s="626"/>
      <c r="AL21" s="225"/>
      <c r="AM21" s="616"/>
      <c r="AN21" s="618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</row>
    <row r="22" spans="2:74" ht="7.5" customHeight="1">
      <c r="B22" s="7"/>
      <c r="C22" s="628"/>
      <c r="D22" s="629"/>
      <c r="E22" s="203"/>
      <c r="F22" s="204"/>
      <c r="G22" s="205"/>
      <c r="H22" s="205"/>
      <c r="I22" s="205"/>
      <c r="J22" s="205"/>
      <c r="K22" s="205"/>
      <c r="L22" s="205"/>
      <c r="M22" s="205"/>
      <c r="N22" s="205"/>
      <c r="O22" s="206"/>
      <c r="P22" s="203"/>
      <c r="Q22" s="204"/>
      <c r="R22" s="205"/>
      <c r="S22" s="205"/>
      <c r="T22" s="205"/>
      <c r="U22" s="205"/>
      <c r="V22" s="205"/>
      <c r="W22" s="205"/>
      <c r="X22" s="205"/>
      <c r="Y22" s="205"/>
      <c r="Z22" s="206"/>
      <c r="AA22" s="203"/>
      <c r="AB22" s="204"/>
      <c r="AC22" s="205"/>
      <c r="AD22" s="205"/>
      <c r="AE22" s="205"/>
      <c r="AF22" s="205"/>
      <c r="AG22" s="205"/>
      <c r="AH22" s="205"/>
      <c r="AI22" s="205"/>
      <c r="AJ22" s="205"/>
      <c r="AK22" s="206"/>
      <c r="AL22" s="207"/>
      <c r="AM22" s="628"/>
      <c r="AN22" s="629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2:74" ht="7.5" customHeight="1">
      <c r="B23" s="7"/>
      <c r="C23" s="629"/>
      <c r="D23" s="629"/>
      <c r="E23" s="203"/>
      <c r="F23" s="208"/>
      <c r="G23" s="209"/>
      <c r="H23" s="209"/>
      <c r="I23" s="209"/>
      <c r="J23" s="209"/>
      <c r="K23" s="209"/>
      <c r="L23" s="209"/>
      <c r="M23" s="209"/>
      <c r="N23" s="209"/>
      <c r="O23" s="210"/>
      <c r="P23" s="203"/>
      <c r="Q23" s="208"/>
      <c r="R23" s="209"/>
      <c r="S23" s="209"/>
      <c r="T23" s="209"/>
      <c r="U23" s="209"/>
      <c r="V23" s="209"/>
      <c r="W23" s="209"/>
      <c r="X23" s="209"/>
      <c r="Y23" s="209"/>
      <c r="Z23" s="210"/>
      <c r="AA23" s="203"/>
      <c r="AB23" s="208"/>
      <c r="AC23" s="209"/>
      <c r="AD23" s="209"/>
      <c r="AE23" s="209"/>
      <c r="AF23" s="209"/>
      <c r="AG23" s="209"/>
      <c r="AH23" s="209"/>
      <c r="AI23" s="209"/>
      <c r="AJ23" s="209"/>
      <c r="AK23" s="210"/>
      <c r="AL23" s="207"/>
      <c r="AM23" s="629"/>
      <c r="AN23" s="629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2:74" ht="7.5" customHeight="1">
      <c r="B24" s="7"/>
      <c r="C24" s="629"/>
      <c r="D24" s="629"/>
      <c r="E24" s="203"/>
      <c r="F24" s="208"/>
      <c r="G24" s="209"/>
      <c r="H24" s="209"/>
      <c r="I24" s="209"/>
      <c r="J24" s="209"/>
      <c r="K24" s="209"/>
      <c r="L24" s="209"/>
      <c r="M24" s="209"/>
      <c r="N24" s="209"/>
      <c r="O24" s="210"/>
      <c r="P24" s="203"/>
      <c r="Q24" s="208"/>
      <c r="R24" s="209"/>
      <c r="S24" s="209"/>
      <c r="T24" s="209"/>
      <c r="U24" s="209"/>
      <c r="V24" s="209"/>
      <c r="W24" s="209"/>
      <c r="X24" s="209"/>
      <c r="Y24" s="209"/>
      <c r="Z24" s="210"/>
      <c r="AA24" s="203"/>
      <c r="AB24" s="208"/>
      <c r="AC24" s="209"/>
      <c r="AD24" s="209"/>
      <c r="AE24" s="209"/>
      <c r="AF24" s="209"/>
      <c r="AG24" s="209"/>
      <c r="AH24" s="209"/>
      <c r="AI24" s="209"/>
      <c r="AJ24" s="209"/>
      <c r="AK24" s="210"/>
      <c r="AL24" s="207"/>
      <c r="AM24" s="629"/>
      <c r="AN24" s="629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</row>
    <row r="25" spans="2:74" ht="7.5" customHeight="1">
      <c r="B25" s="7"/>
      <c r="C25" s="629"/>
      <c r="D25" s="629"/>
      <c r="E25" s="203"/>
      <c r="F25" s="208"/>
      <c r="G25" s="209"/>
      <c r="H25" s="209"/>
      <c r="I25" s="209"/>
      <c r="J25" s="209"/>
      <c r="K25" s="209"/>
      <c r="L25" s="209"/>
      <c r="M25" s="209"/>
      <c r="N25" s="209"/>
      <c r="O25" s="210"/>
      <c r="P25" s="203"/>
      <c r="Q25" s="208"/>
      <c r="R25" s="209"/>
      <c r="S25" s="209"/>
      <c r="T25" s="209"/>
      <c r="U25" s="209"/>
      <c r="V25" s="209"/>
      <c r="W25" s="209"/>
      <c r="X25" s="209"/>
      <c r="Y25" s="209"/>
      <c r="Z25" s="210"/>
      <c r="AA25" s="203"/>
      <c r="AB25" s="208"/>
      <c r="AC25" s="209"/>
      <c r="AD25" s="209"/>
      <c r="AE25" s="209"/>
      <c r="AF25" s="209"/>
      <c r="AG25" s="209"/>
      <c r="AH25" s="209"/>
      <c r="AI25" s="209"/>
      <c r="AJ25" s="209"/>
      <c r="AK25" s="210"/>
      <c r="AL25" s="207"/>
      <c r="AM25" s="629"/>
      <c r="AN25" s="629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2:74" ht="7.5" customHeight="1">
      <c r="B26" s="7"/>
      <c r="C26" s="629"/>
      <c r="D26" s="629"/>
      <c r="E26" s="203"/>
      <c r="F26" s="208"/>
      <c r="G26" s="209"/>
      <c r="H26" s="209"/>
      <c r="I26" s="209"/>
      <c r="J26" s="209"/>
      <c r="K26" s="209"/>
      <c r="L26" s="209"/>
      <c r="M26" s="209"/>
      <c r="N26" s="209"/>
      <c r="O26" s="210"/>
      <c r="P26" s="203"/>
      <c r="Q26" s="208"/>
      <c r="R26" s="209"/>
      <c r="S26" s="209"/>
      <c r="T26" s="209"/>
      <c r="U26" s="209"/>
      <c r="V26" s="209"/>
      <c r="W26" s="209"/>
      <c r="X26" s="209"/>
      <c r="Y26" s="209"/>
      <c r="Z26" s="210"/>
      <c r="AA26" s="203"/>
      <c r="AB26" s="208"/>
      <c r="AC26" s="209"/>
      <c r="AD26" s="209"/>
      <c r="AE26" s="209"/>
      <c r="AF26" s="209"/>
      <c r="AG26" s="209"/>
      <c r="AH26" s="209"/>
      <c r="AI26" s="209"/>
      <c r="AJ26" s="209"/>
      <c r="AK26" s="210"/>
      <c r="AL26" s="207"/>
      <c r="AM26" s="629"/>
      <c r="AN26" s="629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</row>
    <row r="27" spans="2:74" ht="7.5" customHeight="1">
      <c r="B27" s="7"/>
      <c r="C27" s="629"/>
      <c r="D27" s="629"/>
      <c r="E27" s="203"/>
      <c r="F27" s="208"/>
      <c r="G27" s="209"/>
      <c r="H27" s="209"/>
      <c r="I27" s="209"/>
      <c r="J27" s="209"/>
      <c r="K27" s="209"/>
      <c r="L27" s="209"/>
      <c r="M27" s="209"/>
      <c r="N27" s="209"/>
      <c r="O27" s="210"/>
      <c r="P27" s="203"/>
      <c r="Q27" s="208"/>
      <c r="R27" s="209"/>
      <c r="S27" s="209"/>
      <c r="T27" s="209"/>
      <c r="U27" s="209"/>
      <c r="V27" s="209"/>
      <c r="W27" s="209"/>
      <c r="X27" s="209"/>
      <c r="Y27" s="209"/>
      <c r="Z27" s="210"/>
      <c r="AA27" s="203"/>
      <c r="AB27" s="208"/>
      <c r="AC27" s="209"/>
      <c r="AD27" s="209"/>
      <c r="AE27" s="209"/>
      <c r="AF27" s="209"/>
      <c r="AG27" s="209"/>
      <c r="AH27" s="209"/>
      <c r="AI27" s="209"/>
      <c r="AJ27" s="209"/>
      <c r="AK27" s="210"/>
      <c r="AL27" s="207"/>
      <c r="AM27" s="629"/>
      <c r="AN27" s="629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pans="2:74" ht="7.5" customHeight="1">
      <c r="B28" s="7"/>
      <c r="C28" s="629"/>
      <c r="D28" s="629"/>
      <c r="E28" s="203"/>
      <c r="F28" s="208"/>
      <c r="G28" s="209"/>
      <c r="H28" s="209"/>
      <c r="I28" s="209"/>
      <c r="J28" s="209"/>
      <c r="K28" s="209"/>
      <c r="L28" s="209"/>
      <c r="M28" s="209"/>
      <c r="N28" s="209"/>
      <c r="O28" s="210"/>
      <c r="P28" s="203"/>
      <c r="Q28" s="208"/>
      <c r="R28" s="209"/>
      <c r="S28" s="209"/>
      <c r="T28" s="209"/>
      <c r="U28" s="209"/>
      <c r="V28" s="209"/>
      <c r="W28" s="209"/>
      <c r="X28" s="209"/>
      <c r="Y28" s="209"/>
      <c r="Z28" s="210"/>
      <c r="AA28" s="203"/>
      <c r="AB28" s="208"/>
      <c r="AC28" s="209"/>
      <c r="AD28" s="209"/>
      <c r="AE28" s="209"/>
      <c r="AF28" s="209"/>
      <c r="AG28" s="209"/>
      <c r="AH28" s="209"/>
      <c r="AI28" s="209"/>
      <c r="AJ28" s="209"/>
      <c r="AK28" s="210"/>
      <c r="AL28" s="207"/>
      <c r="AM28" s="629"/>
      <c r="AN28" s="629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</row>
    <row r="29" spans="2:74" ht="7.5" customHeight="1">
      <c r="B29" s="7"/>
      <c r="C29" s="629"/>
      <c r="D29" s="629"/>
      <c r="E29" s="203"/>
      <c r="F29" s="211"/>
      <c r="G29" s="212"/>
      <c r="H29" s="212"/>
      <c r="I29" s="212"/>
      <c r="J29" s="212"/>
      <c r="K29" s="212"/>
      <c r="L29" s="212"/>
      <c r="M29" s="212"/>
      <c r="N29" s="212"/>
      <c r="O29" s="213"/>
      <c r="P29" s="203"/>
      <c r="Q29" s="211"/>
      <c r="R29" s="212"/>
      <c r="S29" s="212"/>
      <c r="T29" s="212"/>
      <c r="U29" s="212"/>
      <c r="V29" s="212"/>
      <c r="W29" s="212"/>
      <c r="X29" s="212"/>
      <c r="Y29" s="212"/>
      <c r="Z29" s="213"/>
      <c r="AA29" s="203"/>
      <c r="AB29" s="211"/>
      <c r="AC29" s="212"/>
      <c r="AD29" s="212"/>
      <c r="AE29" s="212"/>
      <c r="AF29" s="212"/>
      <c r="AG29" s="212"/>
      <c r="AH29" s="212"/>
      <c r="AI29" s="212"/>
      <c r="AJ29" s="212"/>
      <c r="AK29" s="213"/>
      <c r="AL29" s="207"/>
      <c r="AM29" s="629"/>
      <c r="AN29" s="629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</row>
    <row r="30" spans="2:74" ht="6.75" customHeight="1">
      <c r="B30" s="7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</row>
    <row r="31" spans="2:74" ht="6.75" customHeight="1">
      <c r="B31" s="7"/>
      <c r="C31" s="634" t="s">
        <v>354</v>
      </c>
      <c r="D31" s="634"/>
      <c r="E31" s="201"/>
      <c r="F31" s="636" t="s">
        <v>314</v>
      </c>
      <c r="G31" s="636"/>
      <c r="H31" s="636"/>
      <c r="I31" s="636"/>
      <c r="J31" s="636"/>
      <c r="K31" s="636"/>
      <c r="L31" s="636"/>
      <c r="M31" s="636"/>
      <c r="N31" s="636"/>
      <c r="O31" s="636"/>
      <c r="P31" s="295"/>
      <c r="Q31" s="636" t="s">
        <v>315</v>
      </c>
      <c r="R31" s="636"/>
      <c r="S31" s="636"/>
      <c r="T31" s="636"/>
      <c r="U31" s="636"/>
      <c r="V31" s="636"/>
      <c r="W31" s="636"/>
      <c r="X31" s="636"/>
      <c r="Y31" s="636"/>
      <c r="Z31" s="636"/>
      <c r="AA31" s="296"/>
      <c r="AB31" s="636" t="s">
        <v>325</v>
      </c>
      <c r="AC31" s="636"/>
      <c r="AD31" s="636"/>
      <c r="AE31" s="636"/>
      <c r="AF31" s="636"/>
      <c r="AG31" s="636"/>
      <c r="AH31" s="636"/>
      <c r="AI31" s="636"/>
      <c r="AJ31" s="636"/>
      <c r="AK31" s="636"/>
      <c r="AL31" s="227"/>
      <c r="AM31" s="636" t="s">
        <v>321</v>
      </c>
      <c r="AN31" s="636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2:74" ht="6.75" customHeight="1">
      <c r="B32" s="7"/>
      <c r="C32" s="635"/>
      <c r="D32" s="635"/>
      <c r="E32" s="201"/>
      <c r="F32" s="637"/>
      <c r="G32" s="637"/>
      <c r="H32" s="637"/>
      <c r="I32" s="637"/>
      <c r="J32" s="637"/>
      <c r="K32" s="637"/>
      <c r="L32" s="637"/>
      <c r="M32" s="637"/>
      <c r="N32" s="637"/>
      <c r="O32" s="637"/>
      <c r="P32" s="295"/>
      <c r="Q32" s="637"/>
      <c r="R32" s="637"/>
      <c r="S32" s="637"/>
      <c r="T32" s="637"/>
      <c r="U32" s="637"/>
      <c r="V32" s="637"/>
      <c r="W32" s="637"/>
      <c r="X32" s="637"/>
      <c r="Y32" s="637"/>
      <c r="Z32" s="637"/>
      <c r="AA32" s="296"/>
      <c r="AB32" s="637"/>
      <c r="AC32" s="637"/>
      <c r="AD32" s="637"/>
      <c r="AE32" s="637"/>
      <c r="AF32" s="637"/>
      <c r="AG32" s="637"/>
      <c r="AH32" s="637"/>
      <c r="AI32" s="637"/>
      <c r="AJ32" s="637"/>
      <c r="AK32" s="637"/>
      <c r="AL32" s="227"/>
      <c r="AM32" s="637"/>
      <c r="AN32" s="637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3:74" s="223" customFormat="1" ht="6.75" customHeight="1">
      <c r="C33" s="638" t="s">
        <v>215</v>
      </c>
      <c r="D33" s="640" t="s">
        <v>334</v>
      </c>
      <c r="E33" s="201"/>
      <c r="F33" s="638" t="s">
        <v>292</v>
      </c>
      <c r="G33" s="642"/>
      <c r="H33" s="642"/>
      <c r="I33" s="642"/>
      <c r="J33" s="642"/>
      <c r="K33" s="644" t="s">
        <v>335</v>
      </c>
      <c r="L33" s="644"/>
      <c r="M33" s="644"/>
      <c r="N33" s="644"/>
      <c r="O33" s="640"/>
      <c r="P33" s="224"/>
      <c r="Q33" s="646" t="s">
        <v>296</v>
      </c>
      <c r="R33" s="642"/>
      <c r="S33" s="642"/>
      <c r="T33" s="642"/>
      <c r="U33" s="642"/>
      <c r="V33" s="644" t="s">
        <v>337</v>
      </c>
      <c r="W33" s="644"/>
      <c r="X33" s="644"/>
      <c r="Y33" s="644"/>
      <c r="Z33" s="640"/>
      <c r="AA33" s="225"/>
      <c r="AB33" s="646" t="s">
        <v>245</v>
      </c>
      <c r="AC33" s="642"/>
      <c r="AD33" s="642"/>
      <c r="AE33" s="642"/>
      <c r="AF33" s="642"/>
      <c r="AG33" s="644" t="s">
        <v>233</v>
      </c>
      <c r="AH33" s="644"/>
      <c r="AI33" s="644"/>
      <c r="AJ33" s="644"/>
      <c r="AK33" s="640"/>
      <c r="AL33" s="227"/>
      <c r="AM33" s="638" t="s">
        <v>277</v>
      </c>
      <c r="AN33" s="640" t="s">
        <v>333</v>
      </c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</row>
    <row r="34" spans="3:74" s="223" customFormat="1" ht="6.75" customHeight="1">
      <c r="C34" s="639"/>
      <c r="D34" s="641"/>
      <c r="E34" s="201"/>
      <c r="F34" s="639"/>
      <c r="G34" s="643"/>
      <c r="H34" s="643"/>
      <c r="I34" s="643"/>
      <c r="J34" s="643"/>
      <c r="K34" s="645"/>
      <c r="L34" s="645"/>
      <c r="M34" s="645"/>
      <c r="N34" s="645"/>
      <c r="O34" s="641"/>
      <c r="P34" s="224"/>
      <c r="Q34" s="639"/>
      <c r="R34" s="643"/>
      <c r="S34" s="643"/>
      <c r="T34" s="643"/>
      <c r="U34" s="643"/>
      <c r="V34" s="645"/>
      <c r="W34" s="645"/>
      <c r="X34" s="645"/>
      <c r="Y34" s="645"/>
      <c r="Z34" s="641"/>
      <c r="AA34" s="225"/>
      <c r="AB34" s="639"/>
      <c r="AC34" s="643"/>
      <c r="AD34" s="643"/>
      <c r="AE34" s="643"/>
      <c r="AF34" s="643"/>
      <c r="AG34" s="645"/>
      <c r="AH34" s="645"/>
      <c r="AI34" s="645"/>
      <c r="AJ34" s="645"/>
      <c r="AK34" s="641"/>
      <c r="AL34" s="227"/>
      <c r="AM34" s="639"/>
      <c r="AN34" s="641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6"/>
      <c r="BN34" s="226"/>
      <c r="BO34" s="226"/>
      <c r="BP34" s="226"/>
      <c r="BQ34" s="226"/>
      <c r="BR34" s="226"/>
      <c r="BS34" s="226"/>
      <c r="BT34" s="226"/>
      <c r="BU34" s="226"/>
      <c r="BV34" s="226"/>
    </row>
    <row r="35" spans="3:74" s="223" customFormat="1" ht="6.75" customHeight="1">
      <c r="C35" s="647" t="s">
        <v>352</v>
      </c>
      <c r="D35" s="649" t="s">
        <v>233</v>
      </c>
      <c r="E35" s="201"/>
      <c r="F35" s="651" t="s">
        <v>294</v>
      </c>
      <c r="G35" s="652"/>
      <c r="H35" s="652"/>
      <c r="I35" s="652"/>
      <c r="J35" s="652"/>
      <c r="K35" s="654" t="s">
        <v>336</v>
      </c>
      <c r="L35" s="654"/>
      <c r="M35" s="654"/>
      <c r="N35" s="654"/>
      <c r="O35" s="649"/>
      <c r="P35" s="224"/>
      <c r="Q35" s="651" t="s">
        <v>298</v>
      </c>
      <c r="R35" s="652"/>
      <c r="S35" s="652"/>
      <c r="T35" s="652"/>
      <c r="U35" s="652"/>
      <c r="V35" s="654" t="s">
        <v>337</v>
      </c>
      <c r="W35" s="654"/>
      <c r="X35" s="654"/>
      <c r="Y35" s="654"/>
      <c r="Z35" s="649"/>
      <c r="AA35" s="225"/>
      <c r="AB35" s="651" t="s">
        <v>246</v>
      </c>
      <c r="AC35" s="652"/>
      <c r="AD35" s="652"/>
      <c r="AE35" s="652"/>
      <c r="AF35" s="652"/>
      <c r="AG35" s="654" t="s">
        <v>233</v>
      </c>
      <c r="AH35" s="654"/>
      <c r="AI35" s="654"/>
      <c r="AJ35" s="654"/>
      <c r="AK35" s="649"/>
      <c r="AL35" s="227"/>
      <c r="AM35" s="647" t="s">
        <v>279</v>
      </c>
      <c r="AN35" s="649" t="s">
        <v>333</v>
      </c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26"/>
    </row>
    <row r="36" spans="3:74" s="223" customFormat="1" ht="6.75" customHeight="1">
      <c r="C36" s="648"/>
      <c r="D36" s="650"/>
      <c r="E36" s="201"/>
      <c r="F36" s="648"/>
      <c r="G36" s="653"/>
      <c r="H36" s="653"/>
      <c r="I36" s="653"/>
      <c r="J36" s="653"/>
      <c r="K36" s="655"/>
      <c r="L36" s="655"/>
      <c r="M36" s="655"/>
      <c r="N36" s="655"/>
      <c r="O36" s="650"/>
      <c r="P36" s="224"/>
      <c r="Q36" s="648"/>
      <c r="R36" s="653"/>
      <c r="S36" s="653"/>
      <c r="T36" s="653"/>
      <c r="U36" s="653"/>
      <c r="V36" s="655"/>
      <c r="W36" s="655"/>
      <c r="X36" s="655"/>
      <c r="Y36" s="655"/>
      <c r="Z36" s="650"/>
      <c r="AA36" s="225"/>
      <c r="AB36" s="648"/>
      <c r="AC36" s="653"/>
      <c r="AD36" s="653"/>
      <c r="AE36" s="653"/>
      <c r="AF36" s="653"/>
      <c r="AG36" s="655"/>
      <c r="AH36" s="655"/>
      <c r="AI36" s="655"/>
      <c r="AJ36" s="655"/>
      <c r="AK36" s="650"/>
      <c r="AL36" s="227"/>
      <c r="AM36" s="648"/>
      <c r="AN36" s="650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6"/>
    </row>
    <row r="37" spans="2:74" ht="7.5" customHeight="1">
      <c r="B37" s="7"/>
      <c r="C37" s="656"/>
      <c r="D37" s="657"/>
      <c r="E37" s="203"/>
      <c r="F37" s="214"/>
      <c r="G37" s="215"/>
      <c r="H37" s="215"/>
      <c r="I37" s="215"/>
      <c r="J37" s="215"/>
      <c r="K37" s="215"/>
      <c r="L37" s="215"/>
      <c r="M37" s="215"/>
      <c r="N37" s="215"/>
      <c r="O37" s="216"/>
      <c r="P37" s="203"/>
      <c r="Q37" s="214"/>
      <c r="R37" s="215"/>
      <c r="S37" s="215"/>
      <c r="T37" s="215"/>
      <c r="U37" s="215"/>
      <c r="V37" s="215"/>
      <c r="W37" s="215"/>
      <c r="X37" s="215"/>
      <c r="Y37" s="215"/>
      <c r="Z37" s="216"/>
      <c r="AA37" s="203"/>
      <c r="AB37" s="214"/>
      <c r="AC37" s="215"/>
      <c r="AD37" s="215"/>
      <c r="AE37" s="215"/>
      <c r="AF37" s="215"/>
      <c r="AG37" s="215"/>
      <c r="AH37" s="215"/>
      <c r="AI37" s="215"/>
      <c r="AJ37" s="215"/>
      <c r="AK37" s="216"/>
      <c r="AL37"/>
      <c r="AM37" s="677" t="s">
        <v>322</v>
      </c>
      <c r="AN37" s="678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</row>
    <row r="38" spans="2:74" ht="7.5" customHeight="1">
      <c r="B38" s="7"/>
      <c r="C38" s="658"/>
      <c r="D38" s="659"/>
      <c r="E38" s="203"/>
      <c r="F38" s="217"/>
      <c r="G38" s="218"/>
      <c r="H38" s="218"/>
      <c r="I38" s="218"/>
      <c r="J38" s="218"/>
      <c r="K38" s="218"/>
      <c r="L38" s="218"/>
      <c r="M38" s="218"/>
      <c r="N38" s="218"/>
      <c r="O38" s="219"/>
      <c r="P38" s="203"/>
      <c r="Q38" s="217"/>
      <c r="R38" s="218"/>
      <c r="S38" s="218"/>
      <c r="T38" s="218"/>
      <c r="U38" s="218"/>
      <c r="V38" s="218"/>
      <c r="W38" s="218"/>
      <c r="X38" s="218"/>
      <c r="Y38" s="218"/>
      <c r="Z38" s="219"/>
      <c r="AA38" s="203"/>
      <c r="AB38" s="217"/>
      <c r="AC38" s="218"/>
      <c r="AD38" s="218"/>
      <c r="AE38" s="218"/>
      <c r="AF38" s="218"/>
      <c r="AG38" s="218"/>
      <c r="AH38" s="218"/>
      <c r="AI38" s="218"/>
      <c r="AJ38" s="218"/>
      <c r="AK38" s="219"/>
      <c r="AL38"/>
      <c r="AM38" s="679"/>
      <c r="AN38" s="680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2:74" ht="7.5" customHeight="1">
      <c r="B39" s="7"/>
      <c r="C39" s="658"/>
      <c r="D39" s="659"/>
      <c r="E39" s="203"/>
      <c r="F39" s="217"/>
      <c r="G39" s="218"/>
      <c r="H39" s="218"/>
      <c r="I39" s="218"/>
      <c r="J39" s="218"/>
      <c r="K39" s="218"/>
      <c r="L39" s="218"/>
      <c r="M39" s="218"/>
      <c r="N39" s="218"/>
      <c r="O39" s="219"/>
      <c r="P39" s="203"/>
      <c r="Q39" s="217"/>
      <c r="R39" s="218"/>
      <c r="S39" s="218"/>
      <c r="T39" s="218"/>
      <c r="U39" s="218"/>
      <c r="V39" s="218"/>
      <c r="W39" s="218"/>
      <c r="X39" s="218"/>
      <c r="Y39" s="218"/>
      <c r="Z39" s="219"/>
      <c r="AA39" s="203"/>
      <c r="AB39" s="217"/>
      <c r="AC39" s="218"/>
      <c r="AD39" s="218"/>
      <c r="AE39" s="218"/>
      <c r="AF39" s="218"/>
      <c r="AG39" s="218"/>
      <c r="AH39" s="218"/>
      <c r="AI39" s="218"/>
      <c r="AJ39" s="218"/>
      <c r="AK39" s="219"/>
      <c r="AL39"/>
      <c r="AM39" s="638" t="s">
        <v>270</v>
      </c>
      <c r="AN39" s="640" t="s">
        <v>339</v>
      </c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2:74" ht="7.5" customHeight="1">
      <c r="B40" s="7"/>
      <c r="C40" s="658"/>
      <c r="D40" s="659"/>
      <c r="E40" s="203"/>
      <c r="F40" s="217"/>
      <c r="G40" s="218"/>
      <c r="H40" s="218"/>
      <c r="I40" s="218"/>
      <c r="J40" s="218"/>
      <c r="K40" s="218"/>
      <c r="L40" s="218"/>
      <c r="M40" s="218"/>
      <c r="N40" s="218"/>
      <c r="O40" s="219"/>
      <c r="P40" s="203"/>
      <c r="Q40" s="217"/>
      <c r="R40" s="218"/>
      <c r="S40" s="218"/>
      <c r="T40" s="218"/>
      <c r="U40" s="218"/>
      <c r="V40" s="218"/>
      <c r="W40" s="218"/>
      <c r="X40" s="218"/>
      <c r="Y40" s="218"/>
      <c r="Z40" s="219"/>
      <c r="AA40" s="203"/>
      <c r="AB40" s="217"/>
      <c r="AC40" s="218"/>
      <c r="AD40" s="218"/>
      <c r="AE40" s="218"/>
      <c r="AF40" s="218"/>
      <c r="AG40" s="218"/>
      <c r="AH40" s="218"/>
      <c r="AI40" s="218"/>
      <c r="AJ40" s="218"/>
      <c r="AK40" s="219"/>
      <c r="AL40"/>
      <c r="AM40" s="639"/>
      <c r="AN40" s="641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</row>
    <row r="41" spans="2:74" ht="7.5" customHeight="1">
      <c r="B41" s="7"/>
      <c r="C41" s="658"/>
      <c r="D41" s="659"/>
      <c r="E41" s="203"/>
      <c r="F41" s="217"/>
      <c r="G41" s="218"/>
      <c r="H41" s="218"/>
      <c r="I41" s="218"/>
      <c r="J41" s="218"/>
      <c r="K41" s="218"/>
      <c r="L41" s="218"/>
      <c r="M41" s="218"/>
      <c r="N41" s="218"/>
      <c r="O41" s="219"/>
      <c r="P41" s="203"/>
      <c r="Q41" s="217"/>
      <c r="R41" s="218"/>
      <c r="S41" s="218"/>
      <c r="T41" s="218"/>
      <c r="U41" s="218"/>
      <c r="V41" s="218"/>
      <c r="W41" s="218"/>
      <c r="X41" s="218"/>
      <c r="Y41" s="218"/>
      <c r="Z41" s="219"/>
      <c r="AA41" s="203"/>
      <c r="AB41" s="217"/>
      <c r="AC41" s="218"/>
      <c r="AD41" s="218"/>
      <c r="AE41" s="218"/>
      <c r="AF41" s="218"/>
      <c r="AG41" s="218"/>
      <c r="AH41" s="218"/>
      <c r="AI41" s="218"/>
      <c r="AJ41" s="218"/>
      <c r="AK41" s="219"/>
      <c r="AL41"/>
      <c r="AM41" s="647" t="s">
        <v>271</v>
      </c>
      <c r="AN41" s="649" t="s">
        <v>339</v>
      </c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</row>
    <row r="42" spans="2:74" ht="7.5" customHeight="1">
      <c r="B42" s="7"/>
      <c r="C42" s="658"/>
      <c r="D42" s="659"/>
      <c r="E42" s="203"/>
      <c r="F42" s="217"/>
      <c r="G42" s="218"/>
      <c r="H42" s="218"/>
      <c r="I42" s="218"/>
      <c r="J42" s="218"/>
      <c r="K42" s="218"/>
      <c r="L42" s="218"/>
      <c r="M42" s="218"/>
      <c r="N42" s="218"/>
      <c r="O42" s="219"/>
      <c r="P42" s="203"/>
      <c r="Q42" s="217"/>
      <c r="R42" s="218"/>
      <c r="S42" s="218"/>
      <c r="T42" s="218"/>
      <c r="U42" s="218"/>
      <c r="V42" s="218"/>
      <c r="W42" s="218"/>
      <c r="X42" s="218"/>
      <c r="Y42" s="218"/>
      <c r="Z42" s="219"/>
      <c r="AA42" s="203"/>
      <c r="AB42" s="217"/>
      <c r="AC42" s="218"/>
      <c r="AD42" s="218"/>
      <c r="AE42" s="218"/>
      <c r="AF42" s="218"/>
      <c r="AG42" s="218"/>
      <c r="AH42" s="218"/>
      <c r="AI42" s="218"/>
      <c r="AJ42" s="218"/>
      <c r="AK42" s="219"/>
      <c r="AL42"/>
      <c r="AM42" s="648"/>
      <c r="AN42" s="650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</row>
    <row r="43" spans="2:74" ht="7.5" customHeight="1">
      <c r="B43" s="7"/>
      <c r="C43" s="658"/>
      <c r="D43" s="659"/>
      <c r="E43" s="203"/>
      <c r="F43" s="217"/>
      <c r="G43" s="218"/>
      <c r="H43" s="218"/>
      <c r="I43" s="218"/>
      <c r="J43" s="218"/>
      <c r="K43" s="218"/>
      <c r="L43" s="218"/>
      <c r="M43" s="218"/>
      <c r="N43" s="218"/>
      <c r="O43" s="219"/>
      <c r="P43" s="203"/>
      <c r="Q43" s="217"/>
      <c r="R43" s="218"/>
      <c r="S43" s="218"/>
      <c r="T43" s="218"/>
      <c r="U43" s="218"/>
      <c r="V43" s="218"/>
      <c r="W43" s="218"/>
      <c r="X43" s="218"/>
      <c r="Y43" s="218"/>
      <c r="Z43" s="219"/>
      <c r="AA43" s="203"/>
      <c r="AB43" s="217"/>
      <c r="AC43" s="218"/>
      <c r="AD43" s="218"/>
      <c r="AE43" s="218"/>
      <c r="AF43" s="218"/>
      <c r="AG43" s="218"/>
      <c r="AH43" s="218"/>
      <c r="AI43" s="218"/>
      <c r="AJ43" s="218"/>
      <c r="AK43" s="219"/>
      <c r="AL43"/>
      <c r="AM43" s="687"/>
      <c r="AN43" s="688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</row>
    <row r="44" spans="2:74" ht="7.5" customHeight="1">
      <c r="B44" s="7"/>
      <c r="C44" s="660"/>
      <c r="D44" s="661"/>
      <c r="E44" s="203"/>
      <c r="F44" s="220"/>
      <c r="G44" s="221"/>
      <c r="H44" s="221"/>
      <c r="I44" s="221"/>
      <c r="J44" s="221"/>
      <c r="K44" s="221"/>
      <c r="L44" s="221"/>
      <c r="M44" s="221"/>
      <c r="N44" s="221"/>
      <c r="O44" s="222"/>
      <c r="P44" s="203"/>
      <c r="Q44" s="220"/>
      <c r="R44" s="221"/>
      <c r="S44" s="221"/>
      <c r="T44" s="221"/>
      <c r="U44" s="221"/>
      <c r="V44" s="221"/>
      <c r="W44" s="221"/>
      <c r="X44" s="221"/>
      <c r="Y44" s="221"/>
      <c r="Z44" s="222"/>
      <c r="AA44" s="203"/>
      <c r="AB44" s="220"/>
      <c r="AC44" s="221"/>
      <c r="AD44" s="221"/>
      <c r="AE44" s="221"/>
      <c r="AF44" s="221"/>
      <c r="AG44" s="221"/>
      <c r="AH44" s="221"/>
      <c r="AI44" s="221"/>
      <c r="AJ44" s="221"/>
      <c r="AK44" s="222"/>
      <c r="AL44"/>
      <c r="AM44" s="689"/>
      <c r="AN44" s="690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</row>
    <row r="45" spans="2:74" ht="6.75" customHeight="1">
      <c r="B45" s="7"/>
      <c r="C45" s="662" t="s">
        <v>316</v>
      </c>
      <c r="D45" s="662"/>
      <c r="E45" s="202"/>
      <c r="F45" s="664" t="s">
        <v>317</v>
      </c>
      <c r="G45" s="664"/>
      <c r="H45" s="664"/>
      <c r="I45" s="664"/>
      <c r="J45" s="664"/>
      <c r="K45" s="664"/>
      <c r="L45" s="664"/>
      <c r="M45" s="664"/>
      <c r="N45" s="664"/>
      <c r="O45" s="664"/>
      <c r="P45" s="295"/>
      <c r="Q45" s="664" t="s">
        <v>318</v>
      </c>
      <c r="R45" s="664"/>
      <c r="S45" s="664"/>
      <c r="T45" s="664"/>
      <c r="U45" s="664"/>
      <c r="V45" s="664"/>
      <c r="W45" s="664"/>
      <c r="X45" s="664"/>
      <c r="Y45" s="664"/>
      <c r="Z45" s="664"/>
      <c r="AA45" s="295"/>
      <c r="AB45" s="664" t="s">
        <v>326</v>
      </c>
      <c r="AC45" s="664"/>
      <c r="AD45" s="664"/>
      <c r="AE45" s="664"/>
      <c r="AF45" s="664"/>
      <c r="AG45" s="664"/>
      <c r="AH45" s="664"/>
      <c r="AI45" s="664"/>
      <c r="AJ45" s="664"/>
      <c r="AK45" s="664"/>
      <c r="AL45"/>
      <c r="AM45" s="689"/>
      <c r="AN45" s="690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</row>
    <row r="46" spans="2:74" ht="6.75" customHeight="1">
      <c r="B46" s="7"/>
      <c r="C46" s="663"/>
      <c r="D46" s="663"/>
      <c r="E46" s="202"/>
      <c r="F46" s="665"/>
      <c r="G46" s="665"/>
      <c r="H46" s="665"/>
      <c r="I46" s="665"/>
      <c r="J46" s="665"/>
      <c r="K46" s="665"/>
      <c r="L46" s="665"/>
      <c r="M46" s="665"/>
      <c r="N46" s="665"/>
      <c r="O46" s="665"/>
      <c r="P46" s="295"/>
      <c r="Q46" s="665"/>
      <c r="R46" s="665"/>
      <c r="S46" s="665"/>
      <c r="T46" s="665"/>
      <c r="U46" s="665"/>
      <c r="V46" s="665"/>
      <c r="W46" s="665"/>
      <c r="X46" s="665"/>
      <c r="Y46" s="665"/>
      <c r="Z46" s="665"/>
      <c r="AA46" s="295"/>
      <c r="AB46" s="665"/>
      <c r="AC46" s="665"/>
      <c r="AD46" s="665"/>
      <c r="AE46" s="665"/>
      <c r="AF46" s="665"/>
      <c r="AG46" s="665"/>
      <c r="AH46" s="665"/>
      <c r="AI46" s="665"/>
      <c r="AJ46" s="665"/>
      <c r="AK46" s="665"/>
      <c r="AL46"/>
      <c r="AM46" s="689"/>
      <c r="AN46" s="690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  <row r="47" spans="3:74" s="223" customFormat="1" ht="6.75" customHeight="1">
      <c r="C47" s="666" t="s">
        <v>138</v>
      </c>
      <c r="D47" s="668" t="s">
        <v>320</v>
      </c>
      <c r="E47" s="224"/>
      <c r="F47" s="646" t="s">
        <v>293</v>
      </c>
      <c r="G47" s="642"/>
      <c r="H47" s="642"/>
      <c r="I47" s="642"/>
      <c r="J47" s="642"/>
      <c r="K47" s="644" t="s">
        <v>249</v>
      </c>
      <c r="L47" s="644"/>
      <c r="M47" s="644"/>
      <c r="N47" s="644"/>
      <c r="O47" s="640"/>
      <c r="P47" s="224"/>
      <c r="Q47" s="646" t="s">
        <v>297</v>
      </c>
      <c r="R47" s="642"/>
      <c r="S47" s="642"/>
      <c r="T47" s="642"/>
      <c r="U47" s="642"/>
      <c r="V47" s="644" t="s">
        <v>233</v>
      </c>
      <c r="W47" s="644"/>
      <c r="X47" s="644"/>
      <c r="Y47" s="644"/>
      <c r="Z47" s="640"/>
      <c r="AA47" s="224"/>
      <c r="AB47" s="646" t="s">
        <v>300</v>
      </c>
      <c r="AC47" s="642"/>
      <c r="AD47" s="642"/>
      <c r="AE47" s="642"/>
      <c r="AF47" s="642"/>
      <c r="AG47" s="644" t="s">
        <v>248</v>
      </c>
      <c r="AH47" s="644"/>
      <c r="AI47" s="644"/>
      <c r="AJ47" s="644"/>
      <c r="AK47" s="640"/>
      <c r="AL47" s="227"/>
      <c r="AM47" s="689"/>
      <c r="AN47" s="690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6"/>
      <c r="BJ47" s="226"/>
      <c r="BK47" s="226"/>
      <c r="BL47" s="226"/>
      <c r="BM47" s="226"/>
      <c r="BN47" s="226"/>
      <c r="BO47" s="226"/>
      <c r="BP47" s="226"/>
      <c r="BQ47" s="226"/>
      <c r="BR47" s="226"/>
      <c r="BS47" s="226"/>
      <c r="BT47" s="226"/>
      <c r="BU47" s="226"/>
      <c r="BV47" s="226"/>
    </row>
    <row r="48" spans="3:74" s="223" customFormat="1" ht="6.75" customHeight="1">
      <c r="C48" s="667"/>
      <c r="D48" s="669"/>
      <c r="E48" s="224"/>
      <c r="F48" s="639"/>
      <c r="G48" s="643"/>
      <c r="H48" s="643"/>
      <c r="I48" s="643"/>
      <c r="J48" s="643"/>
      <c r="K48" s="645"/>
      <c r="L48" s="645"/>
      <c r="M48" s="645"/>
      <c r="N48" s="645"/>
      <c r="O48" s="641"/>
      <c r="P48" s="224"/>
      <c r="Q48" s="639"/>
      <c r="R48" s="643"/>
      <c r="S48" s="643"/>
      <c r="T48" s="643"/>
      <c r="U48" s="643"/>
      <c r="V48" s="645"/>
      <c r="W48" s="645"/>
      <c r="X48" s="645"/>
      <c r="Y48" s="645"/>
      <c r="Z48" s="641"/>
      <c r="AA48" s="224"/>
      <c r="AB48" s="639"/>
      <c r="AC48" s="643"/>
      <c r="AD48" s="643"/>
      <c r="AE48" s="643"/>
      <c r="AF48" s="643"/>
      <c r="AG48" s="645"/>
      <c r="AH48" s="645"/>
      <c r="AI48" s="645"/>
      <c r="AJ48" s="645"/>
      <c r="AK48" s="641"/>
      <c r="AL48" s="227"/>
      <c r="AM48" s="689"/>
      <c r="AN48" s="690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26"/>
      <c r="BM48" s="226"/>
      <c r="BN48" s="226"/>
      <c r="BO48" s="226"/>
      <c r="BP48" s="226"/>
      <c r="BQ48" s="226"/>
      <c r="BR48" s="226"/>
      <c r="BS48" s="226"/>
      <c r="BT48" s="226"/>
      <c r="BU48" s="226"/>
      <c r="BV48" s="226"/>
    </row>
    <row r="49" spans="3:74" s="223" customFormat="1" ht="6.75" customHeight="1">
      <c r="C49" s="670" t="s">
        <v>140</v>
      </c>
      <c r="D49" s="672" t="s">
        <v>334</v>
      </c>
      <c r="E49" s="224"/>
      <c r="F49" s="651" t="s">
        <v>295</v>
      </c>
      <c r="G49" s="652"/>
      <c r="H49" s="652"/>
      <c r="I49" s="652"/>
      <c r="J49" s="652"/>
      <c r="K49" s="654" t="s">
        <v>249</v>
      </c>
      <c r="L49" s="654"/>
      <c r="M49" s="654"/>
      <c r="N49" s="654"/>
      <c r="O49" s="649"/>
      <c r="P49" s="224"/>
      <c r="Q49" s="651" t="s">
        <v>299</v>
      </c>
      <c r="R49" s="652"/>
      <c r="S49" s="652"/>
      <c r="T49" s="652"/>
      <c r="U49" s="652"/>
      <c r="V49" s="654" t="s">
        <v>233</v>
      </c>
      <c r="W49" s="654"/>
      <c r="X49" s="654"/>
      <c r="Y49" s="654"/>
      <c r="Z49" s="649"/>
      <c r="AA49" s="224"/>
      <c r="AB49" s="651" t="s">
        <v>301</v>
      </c>
      <c r="AC49" s="652"/>
      <c r="AD49" s="652"/>
      <c r="AE49" s="652"/>
      <c r="AF49" s="652"/>
      <c r="AG49" s="654" t="s">
        <v>248</v>
      </c>
      <c r="AH49" s="654"/>
      <c r="AI49" s="654"/>
      <c r="AJ49" s="654"/>
      <c r="AK49" s="649"/>
      <c r="AL49" s="227"/>
      <c r="AM49" s="689"/>
      <c r="AN49" s="690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  <c r="BI49" s="226"/>
      <c r="BJ49" s="226"/>
      <c r="BK49" s="226"/>
      <c r="BL49" s="226"/>
      <c r="BM49" s="226"/>
      <c r="BN49" s="226"/>
      <c r="BO49" s="226"/>
      <c r="BP49" s="226"/>
      <c r="BQ49" s="226"/>
      <c r="BR49" s="226"/>
      <c r="BS49" s="226"/>
      <c r="BT49" s="226"/>
      <c r="BU49" s="226"/>
      <c r="BV49" s="226"/>
    </row>
    <row r="50" spans="3:74" s="223" customFormat="1" ht="6.75" customHeight="1">
      <c r="C50" s="671"/>
      <c r="D50" s="673"/>
      <c r="E50" s="224"/>
      <c r="F50" s="648"/>
      <c r="G50" s="653"/>
      <c r="H50" s="653"/>
      <c r="I50" s="653"/>
      <c r="J50" s="653"/>
      <c r="K50" s="655"/>
      <c r="L50" s="655"/>
      <c r="M50" s="655"/>
      <c r="N50" s="655"/>
      <c r="O50" s="650"/>
      <c r="P50" s="224"/>
      <c r="Q50" s="648"/>
      <c r="R50" s="653"/>
      <c r="S50" s="653"/>
      <c r="T50" s="653"/>
      <c r="U50" s="653"/>
      <c r="V50" s="655"/>
      <c r="W50" s="655"/>
      <c r="X50" s="655"/>
      <c r="Y50" s="655"/>
      <c r="Z50" s="650"/>
      <c r="AA50" s="224"/>
      <c r="AB50" s="648"/>
      <c r="AC50" s="653"/>
      <c r="AD50" s="653"/>
      <c r="AE50" s="653"/>
      <c r="AF50" s="653"/>
      <c r="AG50" s="655"/>
      <c r="AH50" s="655"/>
      <c r="AI50" s="655"/>
      <c r="AJ50" s="655"/>
      <c r="AK50" s="650"/>
      <c r="AL50" s="227"/>
      <c r="AM50" s="689"/>
      <c r="AN50" s="690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</row>
    <row r="51" spans="2:74" ht="7.5" customHeight="1">
      <c r="B51" s="7"/>
      <c r="C51" s="674"/>
      <c r="D51" s="675"/>
      <c r="E51" s="203"/>
      <c r="F51" s="214"/>
      <c r="G51" s="215"/>
      <c r="H51" s="215"/>
      <c r="I51" s="215"/>
      <c r="J51" s="215"/>
      <c r="K51" s="215"/>
      <c r="L51" s="215"/>
      <c r="M51" s="215"/>
      <c r="N51" s="215"/>
      <c r="O51" s="216"/>
      <c r="P51" s="203"/>
      <c r="Q51" s="214"/>
      <c r="R51" s="215"/>
      <c r="S51" s="215"/>
      <c r="T51" s="215"/>
      <c r="U51" s="215"/>
      <c r="V51" s="215"/>
      <c r="W51" s="215"/>
      <c r="X51" s="215"/>
      <c r="Y51" s="215"/>
      <c r="Z51" s="216"/>
      <c r="AA51" s="203"/>
      <c r="AB51" s="214"/>
      <c r="AC51" s="215"/>
      <c r="AD51" s="215"/>
      <c r="AE51" s="215"/>
      <c r="AF51" s="215"/>
      <c r="AG51" s="215"/>
      <c r="AH51" s="215"/>
      <c r="AI51" s="215"/>
      <c r="AJ51" s="215"/>
      <c r="AK51" s="216"/>
      <c r="AL51"/>
      <c r="AM51" s="689"/>
      <c r="AN51" s="690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</row>
    <row r="52" spans="2:74" ht="7.5" customHeight="1">
      <c r="B52" s="7"/>
      <c r="C52" s="675"/>
      <c r="D52" s="675"/>
      <c r="E52" s="203"/>
      <c r="F52" s="217"/>
      <c r="G52" s="218"/>
      <c r="H52" s="218"/>
      <c r="I52" s="218"/>
      <c r="J52" s="218"/>
      <c r="K52" s="218"/>
      <c r="L52" s="218"/>
      <c r="M52" s="218"/>
      <c r="N52" s="218"/>
      <c r="O52" s="219"/>
      <c r="P52" s="203"/>
      <c r="Q52" s="217"/>
      <c r="R52" s="218"/>
      <c r="S52" s="218"/>
      <c r="T52" s="218"/>
      <c r="U52" s="218"/>
      <c r="V52" s="218"/>
      <c r="W52" s="218"/>
      <c r="X52" s="218"/>
      <c r="Y52" s="218"/>
      <c r="Z52" s="219"/>
      <c r="AA52" s="203"/>
      <c r="AB52" s="217"/>
      <c r="AC52" s="218"/>
      <c r="AD52" s="218"/>
      <c r="AE52" s="218"/>
      <c r="AF52" s="218"/>
      <c r="AG52" s="218"/>
      <c r="AH52" s="218"/>
      <c r="AI52" s="218"/>
      <c r="AJ52" s="218"/>
      <c r="AK52" s="219"/>
      <c r="AL52"/>
      <c r="AM52" s="689"/>
      <c r="AN52" s="690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2:74" ht="7.5" customHeight="1">
      <c r="B53" s="7"/>
      <c r="C53" s="675"/>
      <c r="D53" s="675"/>
      <c r="E53" s="203"/>
      <c r="F53" s="217"/>
      <c r="G53" s="218"/>
      <c r="H53" s="218"/>
      <c r="I53" s="218"/>
      <c r="J53" s="218"/>
      <c r="K53" s="218"/>
      <c r="L53" s="218"/>
      <c r="M53" s="218"/>
      <c r="N53" s="218"/>
      <c r="O53" s="219"/>
      <c r="P53" s="203"/>
      <c r="Q53" s="217"/>
      <c r="R53" s="218"/>
      <c r="S53" s="218"/>
      <c r="T53" s="218"/>
      <c r="U53" s="218"/>
      <c r="V53" s="218"/>
      <c r="W53" s="218"/>
      <c r="X53" s="218"/>
      <c r="Y53" s="218"/>
      <c r="Z53" s="219"/>
      <c r="AA53" s="203"/>
      <c r="AB53" s="217"/>
      <c r="AC53" s="218"/>
      <c r="AD53" s="218"/>
      <c r="AE53" s="218"/>
      <c r="AF53" s="218"/>
      <c r="AG53" s="218"/>
      <c r="AH53" s="218"/>
      <c r="AI53" s="218"/>
      <c r="AJ53" s="218"/>
      <c r="AK53" s="219"/>
      <c r="AL53"/>
      <c r="AM53" s="689"/>
      <c r="AN53" s="690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</row>
    <row r="54" spans="2:74" ht="7.5" customHeight="1">
      <c r="B54" s="7"/>
      <c r="C54" s="675"/>
      <c r="D54" s="675"/>
      <c r="E54" s="203"/>
      <c r="F54" s="217"/>
      <c r="G54" s="218"/>
      <c r="H54" s="218"/>
      <c r="I54" s="218"/>
      <c r="J54" s="218"/>
      <c r="K54" s="218"/>
      <c r="L54" s="218"/>
      <c r="M54" s="218"/>
      <c r="N54" s="218"/>
      <c r="O54" s="219"/>
      <c r="P54" s="203"/>
      <c r="Q54" s="217"/>
      <c r="R54" s="218"/>
      <c r="S54" s="218"/>
      <c r="T54" s="218"/>
      <c r="U54" s="218"/>
      <c r="V54" s="218"/>
      <c r="W54" s="218"/>
      <c r="X54" s="218"/>
      <c r="Y54" s="218"/>
      <c r="Z54" s="219"/>
      <c r="AA54" s="203"/>
      <c r="AB54" s="217"/>
      <c r="AC54" s="218"/>
      <c r="AD54" s="218"/>
      <c r="AE54" s="218"/>
      <c r="AF54" s="218"/>
      <c r="AG54" s="218"/>
      <c r="AH54" s="218"/>
      <c r="AI54" s="218"/>
      <c r="AJ54" s="218"/>
      <c r="AK54" s="219"/>
      <c r="AL54"/>
      <c r="AM54" s="689"/>
      <c r="AN54" s="690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</row>
    <row r="55" spans="2:74" ht="7.5" customHeight="1">
      <c r="B55" s="7"/>
      <c r="C55" s="675"/>
      <c r="D55" s="675"/>
      <c r="E55" s="203"/>
      <c r="F55" s="217"/>
      <c r="G55" s="218"/>
      <c r="H55" s="218"/>
      <c r="I55" s="218"/>
      <c r="J55" s="218"/>
      <c r="K55" s="218"/>
      <c r="L55" s="218"/>
      <c r="M55" s="218"/>
      <c r="N55" s="218"/>
      <c r="O55" s="219"/>
      <c r="P55" s="203"/>
      <c r="Q55" s="217"/>
      <c r="R55" s="218"/>
      <c r="S55" s="218"/>
      <c r="T55" s="218"/>
      <c r="U55" s="218"/>
      <c r="V55" s="218"/>
      <c r="W55" s="218"/>
      <c r="X55" s="218"/>
      <c r="Y55" s="218"/>
      <c r="Z55" s="219"/>
      <c r="AA55" s="203"/>
      <c r="AB55" s="217"/>
      <c r="AC55" s="218"/>
      <c r="AD55" s="218"/>
      <c r="AE55" s="218"/>
      <c r="AF55" s="218"/>
      <c r="AG55" s="218"/>
      <c r="AH55" s="218"/>
      <c r="AI55" s="218"/>
      <c r="AJ55" s="218"/>
      <c r="AK55" s="219"/>
      <c r="AL55"/>
      <c r="AM55" s="689"/>
      <c r="AN55" s="690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</row>
    <row r="56" spans="2:74" ht="7.5" customHeight="1">
      <c r="B56" s="7"/>
      <c r="C56" s="675"/>
      <c r="D56" s="675"/>
      <c r="E56" s="203"/>
      <c r="F56" s="217"/>
      <c r="G56" s="218"/>
      <c r="H56" s="218"/>
      <c r="I56" s="218"/>
      <c r="J56" s="218"/>
      <c r="K56" s="218"/>
      <c r="L56" s="218"/>
      <c r="M56" s="218"/>
      <c r="N56" s="218"/>
      <c r="O56" s="219"/>
      <c r="P56" s="203"/>
      <c r="Q56" s="217"/>
      <c r="R56" s="218"/>
      <c r="S56" s="218"/>
      <c r="T56" s="218"/>
      <c r="U56" s="218"/>
      <c r="V56" s="218"/>
      <c r="W56" s="218"/>
      <c r="X56" s="218"/>
      <c r="Y56" s="218"/>
      <c r="Z56" s="219"/>
      <c r="AA56" s="203"/>
      <c r="AB56" s="217"/>
      <c r="AC56" s="218"/>
      <c r="AD56" s="218"/>
      <c r="AE56" s="218"/>
      <c r="AF56" s="218"/>
      <c r="AG56" s="218"/>
      <c r="AH56" s="218"/>
      <c r="AI56" s="218"/>
      <c r="AJ56" s="218"/>
      <c r="AK56" s="219"/>
      <c r="AL56"/>
      <c r="AM56" s="689"/>
      <c r="AN56" s="690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</row>
    <row r="57" spans="2:74" ht="7.5" customHeight="1">
      <c r="B57" s="7"/>
      <c r="C57" s="675"/>
      <c r="D57" s="675"/>
      <c r="E57" s="203"/>
      <c r="F57" s="217"/>
      <c r="G57" s="218"/>
      <c r="H57" s="218"/>
      <c r="I57" s="218"/>
      <c r="J57" s="218"/>
      <c r="K57" s="218"/>
      <c r="L57" s="218"/>
      <c r="M57" s="218"/>
      <c r="N57" s="218"/>
      <c r="O57" s="219"/>
      <c r="P57" s="203"/>
      <c r="Q57" s="217"/>
      <c r="R57" s="218"/>
      <c r="S57" s="218"/>
      <c r="T57" s="218"/>
      <c r="U57" s="218"/>
      <c r="V57" s="218"/>
      <c r="W57" s="218"/>
      <c r="X57" s="218"/>
      <c r="Y57" s="218"/>
      <c r="Z57" s="219"/>
      <c r="AA57" s="203"/>
      <c r="AB57" s="217"/>
      <c r="AC57" s="218"/>
      <c r="AD57" s="218"/>
      <c r="AE57" s="218"/>
      <c r="AF57" s="218"/>
      <c r="AG57" s="218"/>
      <c r="AH57" s="218"/>
      <c r="AI57" s="218"/>
      <c r="AJ57" s="218"/>
      <c r="AK57" s="219"/>
      <c r="AL57"/>
      <c r="AM57" s="689"/>
      <c r="AN57" s="690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</row>
    <row r="58" spans="2:74" ht="7.5" customHeight="1">
      <c r="B58" s="7"/>
      <c r="C58" s="675"/>
      <c r="D58" s="675"/>
      <c r="E58" s="203"/>
      <c r="F58" s="220"/>
      <c r="G58" s="221"/>
      <c r="H58" s="221"/>
      <c r="I58" s="221"/>
      <c r="J58" s="221"/>
      <c r="K58" s="221"/>
      <c r="L58" s="221"/>
      <c r="M58" s="221"/>
      <c r="N58" s="221"/>
      <c r="O58" s="222"/>
      <c r="P58" s="203"/>
      <c r="Q58" s="220"/>
      <c r="R58" s="221"/>
      <c r="S58" s="221"/>
      <c r="T58" s="221"/>
      <c r="U58" s="221"/>
      <c r="V58" s="221"/>
      <c r="W58" s="221"/>
      <c r="X58" s="221"/>
      <c r="Y58" s="221"/>
      <c r="Z58" s="222"/>
      <c r="AA58" s="203"/>
      <c r="AB58" s="220"/>
      <c r="AC58" s="221"/>
      <c r="AD58" s="221"/>
      <c r="AE58" s="221"/>
      <c r="AF58" s="221"/>
      <c r="AG58" s="221"/>
      <c r="AH58" s="221"/>
      <c r="AI58" s="221"/>
      <c r="AJ58" s="221"/>
      <c r="AK58" s="222"/>
      <c r="AL58"/>
      <c r="AM58" s="691"/>
      <c r="AN58" s="692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</row>
    <row r="59" spans="3:73" ht="9" customHeight="1">
      <c r="C59" s="109"/>
      <c r="D59" s="125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5"/>
      <c r="T59" s="5"/>
      <c r="U59" s="5"/>
      <c r="V59" s="5"/>
      <c r="W59" s="5"/>
      <c r="X59" s="5"/>
      <c r="Y59" s="5"/>
      <c r="Z59" s="5"/>
      <c r="AA59" s="6"/>
      <c r="AB59" s="6"/>
      <c r="AC59" s="6"/>
      <c r="AD59" s="6"/>
      <c r="AE59" s="4"/>
      <c r="AF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</row>
    <row r="60" spans="3:73" ht="9" customHeight="1">
      <c r="C60" s="109"/>
      <c r="D60" s="125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5"/>
      <c r="T60" s="5"/>
      <c r="U60" s="5"/>
      <c r="V60" s="5"/>
      <c r="W60" s="5"/>
      <c r="X60" s="5"/>
      <c r="Y60" s="5"/>
      <c r="Z60" s="5"/>
      <c r="AA60" s="6"/>
      <c r="AB60" s="6"/>
      <c r="AC60" s="6"/>
      <c r="AD60" s="6"/>
      <c r="AE60" s="4"/>
      <c r="AF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3:73" ht="12" customHeight="1" thickBot="1">
      <c r="C61" s="304" t="s">
        <v>218</v>
      </c>
      <c r="D61" s="305"/>
      <c r="E61" s="584" t="str">
        <f>AM84</f>
        <v>尾崎謙二</v>
      </c>
      <c r="F61" s="585"/>
      <c r="G61" s="585"/>
      <c r="H61" s="585"/>
      <c r="I61" s="585"/>
      <c r="J61" s="585"/>
      <c r="K61" s="586" t="s">
        <v>235</v>
      </c>
      <c r="L61" s="586"/>
      <c r="M61" s="586"/>
      <c r="N61" s="586"/>
      <c r="O61" s="586"/>
      <c r="P61" s="587"/>
      <c r="Q61" s="340" t="s">
        <v>268</v>
      </c>
      <c r="R61" s="341"/>
      <c r="S61" s="341"/>
      <c r="T61" s="342"/>
      <c r="U61" s="12"/>
      <c r="V61" s="12"/>
      <c r="W61" s="12"/>
      <c r="X61" s="12"/>
      <c r="Y61" s="12"/>
      <c r="Z61" s="12"/>
      <c r="AA61" s="12"/>
      <c r="AB61" s="12"/>
      <c r="AC61" s="13"/>
      <c r="AD61" s="8"/>
      <c r="AE61" s="9"/>
      <c r="AF61" s="9"/>
      <c r="AG61" s="9"/>
      <c r="AH61" s="9"/>
      <c r="AI61" s="10"/>
      <c r="AJ61" s="10"/>
      <c r="AK61" s="10"/>
      <c r="AL61" s="10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3:73" ht="12" customHeight="1" thickTop="1">
      <c r="C62" s="304"/>
      <c r="D62" s="305"/>
      <c r="E62" s="588" t="str">
        <f>AM85</f>
        <v>阿部佳人</v>
      </c>
      <c r="F62" s="589"/>
      <c r="G62" s="589"/>
      <c r="H62" s="589"/>
      <c r="I62" s="589"/>
      <c r="J62" s="589"/>
      <c r="K62" s="590" t="s">
        <v>303</v>
      </c>
      <c r="L62" s="590"/>
      <c r="M62" s="590"/>
      <c r="N62" s="590"/>
      <c r="O62" s="590"/>
      <c r="P62" s="591"/>
      <c r="Q62" s="343"/>
      <c r="R62" s="344"/>
      <c r="S62" s="344"/>
      <c r="T62" s="345"/>
      <c r="U62" s="178">
        <v>21</v>
      </c>
      <c r="V62" s="170">
        <v>21</v>
      </c>
      <c r="W62" s="171"/>
      <c r="X62" s="12"/>
      <c r="Y62" s="12"/>
      <c r="Z62" s="12"/>
      <c r="AA62" s="12"/>
      <c r="AB62" s="12"/>
      <c r="AC62" s="13"/>
      <c r="AD62" s="8"/>
      <c r="AE62" s="9"/>
      <c r="AF62" s="9"/>
      <c r="AG62" s="9"/>
      <c r="AH62" s="9"/>
      <c r="AI62" s="10"/>
      <c r="AJ62" s="10"/>
      <c r="AK62" s="10"/>
      <c r="AL62" s="10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</row>
    <row r="63" spans="3:73" ht="4.5" customHeight="1" thickBot="1">
      <c r="C63" s="110"/>
      <c r="D63" s="126"/>
      <c r="E63" s="4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1"/>
      <c r="R63" s="1"/>
      <c r="S63" s="1"/>
      <c r="T63" s="1"/>
      <c r="U63" s="12"/>
      <c r="V63" s="12"/>
      <c r="W63" s="179"/>
      <c r="X63" s="12"/>
      <c r="Y63" s="12"/>
      <c r="Z63" s="12"/>
      <c r="AA63" s="12"/>
      <c r="AB63" s="12"/>
      <c r="AC63" s="13"/>
      <c r="AD63" s="8"/>
      <c r="AE63" s="9"/>
      <c r="AF63" s="9"/>
      <c r="AG63" s="9"/>
      <c r="AH63" s="9"/>
      <c r="AI63" s="10"/>
      <c r="AJ63" s="10"/>
      <c r="AK63" s="10"/>
      <c r="AL63" s="10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</row>
    <row r="64" spans="3:73" ht="12" customHeight="1" thickTop="1">
      <c r="C64" s="232" t="s">
        <v>219</v>
      </c>
      <c r="D64" s="127"/>
      <c r="E64" s="584" t="str">
        <f>C84</f>
        <v>中村拓司</v>
      </c>
      <c r="F64" s="585"/>
      <c r="G64" s="585"/>
      <c r="H64" s="585"/>
      <c r="I64" s="585"/>
      <c r="J64" s="585"/>
      <c r="K64" s="586" t="s">
        <v>3</v>
      </c>
      <c r="L64" s="586"/>
      <c r="M64" s="586"/>
      <c r="N64" s="586"/>
      <c r="O64" s="586"/>
      <c r="P64" s="587"/>
      <c r="Q64" s="340" t="s">
        <v>269</v>
      </c>
      <c r="R64" s="341"/>
      <c r="S64" s="341"/>
      <c r="T64" s="342"/>
      <c r="U64" s="18">
        <v>9</v>
      </c>
      <c r="V64" s="19">
        <v>12</v>
      </c>
      <c r="W64" s="20"/>
      <c r="X64" s="180"/>
      <c r="Y64" s="181"/>
      <c r="Z64" s="12"/>
      <c r="AA64" s="12"/>
      <c r="AB64" s="4" t="s">
        <v>223</v>
      </c>
      <c r="AC64" s="4"/>
      <c r="AD64" s="4"/>
      <c r="AE64" s="4"/>
      <c r="AF64" s="4"/>
      <c r="AG64" s="100"/>
      <c r="AH64" s="100"/>
      <c r="AI64" s="100"/>
      <c r="AJ64" s="100"/>
      <c r="AK64" s="100"/>
      <c r="AL64" s="10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</row>
    <row r="65" spans="3:73" ht="12" customHeight="1">
      <c r="C65" s="4"/>
      <c r="D65" s="4"/>
      <c r="E65" s="588" t="str">
        <f>C85</f>
        <v>大塚翔大</v>
      </c>
      <c r="F65" s="589"/>
      <c r="G65" s="589"/>
      <c r="H65" s="589"/>
      <c r="I65" s="589"/>
      <c r="J65" s="589"/>
      <c r="K65" s="590" t="s">
        <v>3</v>
      </c>
      <c r="L65" s="590"/>
      <c r="M65" s="590"/>
      <c r="N65" s="590"/>
      <c r="O65" s="590"/>
      <c r="P65" s="591"/>
      <c r="Q65" s="343"/>
      <c r="R65" s="344"/>
      <c r="S65" s="344"/>
      <c r="T65" s="345"/>
      <c r="U65" s="12"/>
      <c r="V65" s="12"/>
      <c r="W65" s="23">
        <v>17</v>
      </c>
      <c r="X65" s="23">
        <v>21</v>
      </c>
      <c r="Y65" s="23">
        <v>21</v>
      </c>
      <c r="Z65" s="186"/>
      <c r="AA65" s="12"/>
      <c r="AB65" s="374" t="s">
        <v>327</v>
      </c>
      <c r="AC65" s="375"/>
      <c r="AD65" s="375"/>
      <c r="AE65" s="375"/>
      <c r="AF65" s="375"/>
      <c r="AG65" s="566" t="s">
        <v>357</v>
      </c>
      <c r="AH65" s="375"/>
      <c r="AI65" s="375"/>
      <c r="AJ65" s="375"/>
      <c r="AK65" s="567"/>
      <c r="AL65" s="11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</row>
    <row r="66" spans="3:73" ht="4.5" customHeight="1" thickBot="1">
      <c r="C66" s="4"/>
      <c r="D66" s="4"/>
      <c r="E66" s="4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1"/>
      <c r="R66" s="1"/>
      <c r="S66" s="1"/>
      <c r="T66" s="1"/>
      <c r="U66" s="12"/>
      <c r="V66" s="12"/>
      <c r="W66" s="12"/>
      <c r="X66" s="12"/>
      <c r="Y66" s="12"/>
      <c r="Z66" s="183"/>
      <c r="AA66" s="184"/>
      <c r="AB66" s="376"/>
      <c r="AC66" s="376"/>
      <c r="AD66" s="376"/>
      <c r="AE66" s="376"/>
      <c r="AF66" s="376"/>
      <c r="AG66" s="376"/>
      <c r="AH66" s="376"/>
      <c r="AI66" s="376"/>
      <c r="AJ66" s="376"/>
      <c r="AK66" s="568"/>
      <c r="AL66" s="11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</row>
    <row r="67" spans="3:73" ht="12" customHeight="1" thickTop="1">
      <c r="C67" s="4"/>
      <c r="D67" s="4"/>
      <c r="E67" s="584" t="str">
        <f>AM75</f>
        <v>石川竜郎</v>
      </c>
      <c r="F67" s="585"/>
      <c r="G67" s="585"/>
      <c r="H67" s="585"/>
      <c r="I67" s="585"/>
      <c r="J67" s="585"/>
      <c r="K67" s="586" t="s">
        <v>3</v>
      </c>
      <c r="L67" s="586"/>
      <c r="M67" s="586"/>
      <c r="N67" s="586"/>
      <c r="O67" s="586"/>
      <c r="P67" s="587"/>
      <c r="Q67" s="340" t="s">
        <v>2</v>
      </c>
      <c r="R67" s="341"/>
      <c r="S67" s="341"/>
      <c r="T67" s="342"/>
      <c r="U67" s="12"/>
      <c r="V67" s="12"/>
      <c r="W67" s="23">
        <v>21</v>
      </c>
      <c r="X67" s="23">
        <v>20</v>
      </c>
      <c r="Y67" s="23">
        <v>17</v>
      </c>
      <c r="Z67" s="21"/>
      <c r="AA67" s="12"/>
      <c r="AB67" s="485" t="s">
        <v>328</v>
      </c>
      <c r="AC67" s="486"/>
      <c r="AD67" s="486"/>
      <c r="AE67" s="486"/>
      <c r="AF67" s="486"/>
      <c r="AG67" s="494" t="s">
        <v>358</v>
      </c>
      <c r="AH67" s="494"/>
      <c r="AI67" s="494"/>
      <c r="AJ67" s="494"/>
      <c r="AK67" s="495"/>
      <c r="AL67" s="10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</row>
    <row r="68" spans="3:73" ht="12" customHeight="1">
      <c r="C68" s="4"/>
      <c r="D68" s="4"/>
      <c r="E68" s="588" t="str">
        <f>AM76</f>
        <v>今井康浩</v>
      </c>
      <c r="F68" s="589"/>
      <c r="G68" s="589"/>
      <c r="H68" s="589"/>
      <c r="I68" s="589"/>
      <c r="J68" s="589"/>
      <c r="K68" s="590" t="s">
        <v>29</v>
      </c>
      <c r="L68" s="590"/>
      <c r="M68" s="590"/>
      <c r="N68" s="590"/>
      <c r="O68" s="590"/>
      <c r="P68" s="591"/>
      <c r="Q68" s="343"/>
      <c r="R68" s="344"/>
      <c r="S68" s="344"/>
      <c r="T68" s="345"/>
      <c r="U68" s="26">
        <v>16</v>
      </c>
      <c r="V68" s="26">
        <v>16</v>
      </c>
      <c r="W68" s="27"/>
      <c r="X68" s="12"/>
      <c r="Y68" s="12"/>
      <c r="Z68" s="21"/>
      <c r="AA68" s="12"/>
      <c r="AB68" s="489" t="s">
        <v>224</v>
      </c>
      <c r="AC68" s="489"/>
      <c r="AD68" s="489"/>
      <c r="AE68" s="489"/>
      <c r="AF68" s="489"/>
      <c r="AG68" s="489"/>
      <c r="AH68" s="489"/>
      <c r="AI68" s="489"/>
      <c r="AJ68" s="489"/>
      <c r="AK68" s="489"/>
      <c r="AL68" s="28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</row>
    <row r="69" spans="3:73" ht="4.5" customHeight="1">
      <c r="C69" s="4"/>
      <c r="D69" s="4"/>
      <c r="E69" s="4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1"/>
      <c r="R69" s="1"/>
      <c r="S69" s="1"/>
      <c r="T69" s="1"/>
      <c r="U69" s="12"/>
      <c r="V69" s="12"/>
      <c r="W69" s="179"/>
      <c r="X69" s="31"/>
      <c r="Y69" s="31"/>
      <c r="Z69" s="12"/>
      <c r="AA69" s="12"/>
      <c r="AB69" s="490"/>
      <c r="AC69" s="490"/>
      <c r="AD69" s="490"/>
      <c r="AE69" s="490"/>
      <c r="AF69" s="490"/>
      <c r="AG69" s="490"/>
      <c r="AH69" s="490"/>
      <c r="AI69" s="490"/>
      <c r="AJ69" s="490"/>
      <c r="AK69" s="490"/>
      <c r="AL69" s="28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</row>
    <row r="70" spans="3:73" ht="12" customHeight="1" thickBot="1">
      <c r="C70" s="4"/>
      <c r="D70" s="4"/>
      <c r="E70" s="584" t="str">
        <f>C75</f>
        <v>阿部一輝</v>
      </c>
      <c r="F70" s="585"/>
      <c r="G70" s="585"/>
      <c r="H70" s="585"/>
      <c r="I70" s="585"/>
      <c r="J70" s="585"/>
      <c r="K70" s="586" t="s">
        <v>234</v>
      </c>
      <c r="L70" s="586"/>
      <c r="M70" s="586"/>
      <c r="N70" s="586"/>
      <c r="O70" s="586"/>
      <c r="P70" s="587"/>
      <c r="Q70" s="340" t="s">
        <v>54</v>
      </c>
      <c r="R70" s="341"/>
      <c r="S70" s="341"/>
      <c r="T70" s="342"/>
      <c r="U70" s="175">
        <v>21</v>
      </c>
      <c r="V70" s="176">
        <v>21</v>
      </c>
      <c r="W70" s="177"/>
      <c r="X70" s="12"/>
      <c r="Y70" s="12"/>
      <c r="Z70" s="12"/>
      <c r="AA70" s="12"/>
      <c r="AB70" s="487" t="s">
        <v>329</v>
      </c>
      <c r="AC70" s="488"/>
      <c r="AD70" s="488"/>
      <c r="AE70" s="488"/>
      <c r="AF70" s="488"/>
      <c r="AG70" s="498" t="s">
        <v>359</v>
      </c>
      <c r="AH70" s="498"/>
      <c r="AI70" s="498"/>
      <c r="AJ70" s="498"/>
      <c r="AK70" s="499"/>
      <c r="AL70" s="28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</row>
    <row r="71" spans="3:73" ht="12" customHeight="1" thickTop="1">
      <c r="C71" s="4"/>
      <c r="D71" s="4"/>
      <c r="E71" s="588" t="str">
        <f>C76</f>
        <v>森勇気</v>
      </c>
      <c r="F71" s="589"/>
      <c r="G71" s="589"/>
      <c r="H71" s="589"/>
      <c r="I71" s="589"/>
      <c r="J71" s="589"/>
      <c r="K71" s="590" t="s">
        <v>139</v>
      </c>
      <c r="L71" s="590"/>
      <c r="M71" s="590"/>
      <c r="N71" s="590"/>
      <c r="O71" s="590"/>
      <c r="P71" s="591"/>
      <c r="Q71" s="343"/>
      <c r="R71" s="344"/>
      <c r="S71" s="344"/>
      <c r="T71" s="345"/>
      <c r="U71" s="12"/>
      <c r="V71" s="12"/>
      <c r="W71" s="12"/>
      <c r="X71" s="12"/>
      <c r="Y71" s="12"/>
      <c r="Z71" s="12"/>
      <c r="AA71" s="12"/>
      <c r="AB71" s="485" t="s">
        <v>330</v>
      </c>
      <c r="AC71" s="486"/>
      <c r="AD71" s="486"/>
      <c r="AE71" s="486"/>
      <c r="AF71" s="486"/>
      <c r="AG71" s="496" t="s">
        <v>359</v>
      </c>
      <c r="AH71" s="496"/>
      <c r="AI71" s="496"/>
      <c r="AJ71" s="496"/>
      <c r="AK71" s="497"/>
      <c r="AL71" s="8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</row>
    <row r="72" spans="3:73" ht="4.5" customHeight="1" thickBot="1">
      <c r="C72" s="11"/>
      <c r="D72" s="34"/>
      <c r="E72" s="34"/>
      <c r="F72" s="34"/>
      <c r="G72" s="34"/>
      <c r="H72" s="34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28"/>
      <c r="T72" s="28"/>
      <c r="U72" s="28"/>
      <c r="V72" s="28"/>
      <c r="W72" s="28"/>
      <c r="X72" s="8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</row>
    <row r="73" spans="3:75" ht="12" customHeight="1">
      <c r="C73" s="403" t="s">
        <v>159</v>
      </c>
      <c r="D73" s="404"/>
      <c r="E73" s="508" t="str">
        <f>C75</f>
        <v>阿部一輝</v>
      </c>
      <c r="F73" s="468"/>
      <c r="G73" s="468"/>
      <c r="H73" s="469"/>
      <c r="I73" s="467" t="str">
        <f>C78</f>
        <v>近藤康太</v>
      </c>
      <c r="J73" s="468"/>
      <c r="K73" s="468"/>
      <c r="L73" s="469"/>
      <c r="M73" s="467" t="str">
        <f>C81</f>
        <v>真鍋勝行</v>
      </c>
      <c r="N73" s="468"/>
      <c r="O73" s="468"/>
      <c r="P73" s="469"/>
      <c r="Q73" s="467" t="str">
        <f>C84</f>
        <v>中村拓司</v>
      </c>
      <c r="R73" s="468"/>
      <c r="S73" s="468"/>
      <c r="T73" s="513"/>
      <c r="U73" s="514" t="s">
        <v>4</v>
      </c>
      <c r="V73" s="515"/>
      <c r="W73" s="515"/>
      <c r="X73" s="516"/>
      <c r="Y73" s="4"/>
      <c r="Z73" s="399" t="s">
        <v>6</v>
      </c>
      <c r="AA73" s="400"/>
      <c r="AB73" s="399" t="s">
        <v>7</v>
      </c>
      <c r="AC73" s="401"/>
      <c r="AD73" s="400"/>
      <c r="AE73" s="383" t="s">
        <v>8</v>
      </c>
      <c r="AF73" s="384"/>
      <c r="AG73" s="385"/>
      <c r="AM73" s="403" t="s">
        <v>160</v>
      </c>
      <c r="AN73" s="404"/>
      <c r="AO73" s="508" t="str">
        <f>AM75</f>
        <v>石川竜郎</v>
      </c>
      <c r="AP73" s="468"/>
      <c r="AQ73" s="468"/>
      <c r="AR73" s="469"/>
      <c r="AS73" s="467" t="str">
        <f>AM78</f>
        <v>大久保宏茂</v>
      </c>
      <c r="AT73" s="468"/>
      <c r="AU73" s="468"/>
      <c r="AV73" s="469"/>
      <c r="AW73" s="467" t="str">
        <f>AM81</f>
        <v>真鍋英輝</v>
      </c>
      <c r="AX73" s="468"/>
      <c r="AY73" s="468"/>
      <c r="AZ73" s="469"/>
      <c r="BA73" s="467" t="str">
        <f>AM84</f>
        <v>尾崎謙二</v>
      </c>
      <c r="BB73" s="468"/>
      <c r="BC73" s="468"/>
      <c r="BD73" s="513"/>
      <c r="BE73" s="514" t="s">
        <v>4</v>
      </c>
      <c r="BF73" s="515"/>
      <c r="BG73" s="515"/>
      <c r="BH73" s="516"/>
      <c r="BI73" s="4"/>
      <c r="BJ73" s="399" t="s">
        <v>6</v>
      </c>
      <c r="BK73" s="400"/>
      <c r="BL73" s="399" t="s">
        <v>7</v>
      </c>
      <c r="BM73" s="401"/>
      <c r="BN73" s="400"/>
      <c r="BO73" s="383" t="s">
        <v>8</v>
      </c>
      <c r="BP73" s="384"/>
      <c r="BQ73" s="385"/>
      <c r="BR73" s="4"/>
      <c r="BS73" s="4"/>
      <c r="BT73" s="4"/>
      <c r="BU73" s="4"/>
      <c r="BV73" s="4"/>
      <c r="BW73" s="4"/>
    </row>
    <row r="74" spans="3:75" ht="12" customHeight="1" thickBot="1">
      <c r="C74" s="405"/>
      <c r="D74" s="406"/>
      <c r="E74" s="509" t="str">
        <f>C76</f>
        <v>森勇気</v>
      </c>
      <c r="F74" s="465"/>
      <c r="G74" s="465"/>
      <c r="H74" s="470"/>
      <c r="I74" s="464" t="str">
        <f>C79</f>
        <v>田中隆司</v>
      </c>
      <c r="J74" s="465"/>
      <c r="K74" s="465"/>
      <c r="L74" s="470"/>
      <c r="M74" s="464" t="str">
        <f>C82</f>
        <v>柚山治</v>
      </c>
      <c r="N74" s="465"/>
      <c r="O74" s="465"/>
      <c r="P74" s="470"/>
      <c r="Q74" s="464" t="str">
        <f>C85</f>
        <v>大塚翔大</v>
      </c>
      <c r="R74" s="465"/>
      <c r="S74" s="465"/>
      <c r="T74" s="466"/>
      <c r="U74" s="510" t="s">
        <v>5</v>
      </c>
      <c r="V74" s="511"/>
      <c r="W74" s="511"/>
      <c r="X74" s="512"/>
      <c r="Y74" s="4"/>
      <c r="Z74" s="36" t="s">
        <v>9</v>
      </c>
      <c r="AA74" s="38" t="s">
        <v>10</v>
      </c>
      <c r="AB74" s="36" t="s">
        <v>184</v>
      </c>
      <c r="AC74" s="38" t="s">
        <v>11</v>
      </c>
      <c r="AD74" s="37" t="s">
        <v>12</v>
      </c>
      <c r="AE74" s="38" t="s">
        <v>16</v>
      </c>
      <c r="AF74" s="38" t="s">
        <v>11</v>
      </c>
      <c r="AG74" s="37" t="s">
        <v>12</v>
      </c>
      <c r="AH74" s="4" t="s">
        <v>242</v>
      </c>
      <c r="AM74" s="405"/>
      <c r="AN74" s="406"/>
      <c r="AO74" s="509" t="str">
        <f>AM76</f>
        <v>今井康浩</v>
      </c>
      <c r="AP74" s="465"/>
      <c r="AQ74" s="465"/>
      <c r="AR74" s="470"/>
      <c r="AS74" s="464" t="str">
        <f>AM79</f>
        <v>久保敬志</v>
      </c>
      <c r="AT74" s="465"/>
      <c r="AU74" s="465"/>
      <c r="AV74" s="470"/>
      <c r="AW74" s="464" t="str">
        <f>AM82</f>
        <v>深貝靖</v>
      </c>
      <c r="AX74" s="465"/>
      <c r="AY74" s="465"/>
      <c r="AZ74" s="470"/>
      <c r="BA74" s="464" t="str">
        <f>AM85</f>
        <v>阿部佳人</v>
      </c>
      <c r="BB74" s="465"/>
      <c r="BC74" s="465"/>
      <c r="BD74" s="466"/>
      <c r="BE74" s="510" t="s">
        <v>5</v>
      </c>
      <c r="BF74" s="511"/>
      <c r="BG74" s="511"/>
      <c r="BH74" s="512"/>
      <c r="BI74" s="4"/>
      <c r="BJ74" s="36" t="s">
        <v>9</v>
      </c>
      <c r="BK74" s="38" t="s">
        <v>10</v>
      </c>
      <c r="BL74" s="36" t="s">
        <v>184</v>
      </c>
      <c r="BM74" s="38" t="s">
        <v>11</v>
      </c>
      <c r="BN74" s="37" t="s">
        <v>12</v>
      </c>
      <c r="BO74" s="38" t="s">
        <v>16</v>
      </c>
      <c r="BP74" s="38" t="s">
        <v>11</v>
      </c>
      <c r="BQ74" s="37" t="s">
        <v>12</v>
      </c>
      <c r="BR74" s="4"/>
      <c r="BS74" s="4"/>
      <c r="BT74" s="4"/>
      <c r="BU74" s="4"/>
      <c r="BV74" s="4"/>
      <c r="BW74" s="4"/>
    </row>
    <row r="75" spans="3:75" ht="12" customHeight="1">
      <c r="C75" s="111" t="s">
        <v>22</v>
      </c>
      <c r="D75" s="112" t="s">
        <v>139</v>
      </c>
      <c r="E75" s="306"/>
      <c r="F75" s="300"/>
      <c r="G75" s="300"/>
      <c r="H75" s="301"/>
      <c r="I75" s="41">
        <v>21</v>
      </c>
      <c r="J75" s="42" t="str">
        <f>IF(I75="","","-")</f>
        <v>-</v>
      </c>
      <c r="K75" s="43">
        <v>9</v>
      </c>
      <c r="L75" s="299" t="str">
        <f>IF(I75&lt;&gt;"",IF(I75&gt;K75,IF(I76&gt;K76,"○",IF(I77&gt;K77,"○","×")),IF(I76&gt;K76,IF(I77&gt;K77,"○","×"),"×")),"")</f>
        <v>○</v>
      </c>
      <c r="M75" s="41">
        <v>21</v>
      </c>
      <c r="N75" s="44" t="str">
        <f aca="true" t="shared" si="0" ref="N75:N80">IF(M75="","","-")</f>
        <v>-</v>
      </c>
      <c r="O75" s="45">
        <v>13</v>
      </c>
      <c r="P75" s="299" t="str">
        <f>IF(M75&lt;&gt;"",IF(M75&gt;O75,IF(M76&gt;O76,"○",IF(M77&gt;O77,"○","×")),IF(M76&gt;O76,IF(M77&gt;O77,"○","×"),"×")),"")</f>
        <v>○</v>
      </c>
      <c r="Q75" s="46">
        <v>21</v>
      </c>
      <c r="R75" s="44" t="str">
        <f aca="true" t="shared" si="1" ref="R75:R83">IF(Q75="","","-")</f>
        <v>-</v>
      </c>
      <c r="S75" s="43">
        <v>10</v>
      </c>
      <c r="T75" s="402" t="str">
        <f>IF(Q75&lt;&gt;"",IF(Q75&gt;S75,IF(Q76&gt;S76,"○",IF(Q77&gt;S77,"○","×")),IF(Q76&gt;S76,IF(Q77&gt;S77,"○","×"),"×")),"")</f>
        <v>×</v>
      </c>
      <c r="U75" s="479" t="str">
        <f>RANK(AH76,AH76:AH85)&amp;"位"</f>
        <v>1位</v>
      </c>
      <c r="V75" s="480"/>
      <c r="W75" s="480"/>
      <c r="X75" s="481"/>
      <c r="Y75" s="4"/>
      <c r="Z75" s="47"/>
      <c r="AA75" s="29"/>
      <c r="AB75" s="48"/>
      <c r="AC75" s="49"/>
      <c r="AD75" s="50"/>
      <c r="AE75" s="29"/>
      <c r="AF75" s="29"/>
      <c r="AG75" s="51"/>
      <c r="AM75" s="111" t="s">
        <v>148</v>
      </c>
      <c r="AN75" s="112" t="s">
        <v>3</v>
      </c>
      <c r="AO75" s="306"/>
      <c r="AP75" s="300"/>
      <c r="AQ75" s="300"/>
      <c r="AR75" s="301"/>
      <c r="AS75" s="41">
        <v>21</v>
      </c>
      <c r="AT75" s="42" t="str">
        <f>IF(AS75="","","-")</f>
        <v>-</v>
      </c>
      <c r="AU75" s="43">
        <v>9</v>
      </c>
      <c r="AV75" s="299" t="str">
        <f>IF(AS75&lt;&gt;"",IF(AS75&gt;AU75,IF(AS76&gt;AU76,"○",IF(AS77&gt;AU77,"○","×")),IF(AS76&gt;AU76,IF(AS77&gt;AU77,"○","×"),"×")),"")</f>
        <v>○</v>
      </c>
      <c r="AW75" s="41">
        <v>21</v>
      </c>
      <c r="AX75" s="44" t="str">
        <f aca="true" t="shared" si="2" ref="AX75:AX80">IF(AW75="","","-")</f>
        <v>-</v>
      </c>
      <c r="AY75" s="45">
        <v>11</v>
      </c>
      <c r="AZ75" s="299" t="str">
        <f>IF(AW75&lt;&gt;"",IF(AW75&gt;AY75,IF(AW76&gt;AY76,"○",IF(AW77&gt;AY77,"○","×")),IF(AW76&gt;AY76,IF(AW77&gt;AY77,"○","×"),"×")),"")</f>
        <v>○</v>
      </c>
      <c r="BA75" s="46">
        <v>21</v>
      </c>
      <c r="BB75" s="44" t="str">
        <f aca="true" t="shared" si="3" ref="BB75:BB83">IF(BA75="","","-")</f>
        <v>-</v>
      </c>
      <c r="BC75" s="43">
        <v>16</v>
      </c>
      <c r="BD75" s="402" t="str">
        <f>IF(BA75&lt;&gt;"",IF(BA75&gt;BC75,IF(BA76&gt;BC76,"○",IF(BA77&gt;BC77,"○","×")),IF(BA76&gt;BC76,IF(BA77&gt;BC77,"○","×"),"×")),"")</f>
        <v>×</v>
      </c>
      <c r="BE75" s="392" t="s">
        <v>263</v>
      </c>
      <c r="BF75" s="393"/>
      <c r="BG75" s="393"/>
      <c r="BH75" s="394"/>
      <c r="BI75" s="4"/>
      <c r="BJ75" s="47"/>
      <c r="BK75" s="29"/>
      <c r="BL75" s="48"/>
      <c r="BM75" s="49"/>
      <c r="BN75" s="50"/>
      <c r="BO75" s="29"/>
      <c r="BP75" s="29"/>
      <c r="BQ75" s="51"/>
      <c r="BR75" s="4"/>
      <c r="BS75" s="4"/>
      <c r="BT75" s="4"/>
      <c r="BU75" s="4"/>
      <c r="BV75" s="4"/>
      <c r="BW75" s="4"/>
    </row>
    <row r="76" spans="3:75" ht="12" customHeight="1">
      <c r="C76" s="113" t="s">
        <v>24</v>
      </c>
      <c r="D76" s="114" t="s">
        <v>139</v>
      </c>
      <c r="E76" s="302"/>
      <c r="F76" s="361"/>
      <c r="G76" s="361"/>
      <c r="H76" s="362"/>
      <c r="I76" s="41">
        <v>21</v>
      </c>
      <c r="J76" s="42" t="str">
        <f>IF(I76="","","-")</f>
        <v>-</v>
      </c>
      <c r="K76" s="52">
        <v>20</v>
      </c>
      <c r="L76" s="321"/>
      <c r="M76" s="41">
        <v>21</v>
      </c>
      <c r="N76" s="42" t="str">
        <f t="shared" si="0"/>
        <v>-</v>
      </c>
      <c r="O76" s="43">
        <v>7</v>
      </c>
      <c r="P76" s="321"/>
      <c r="Q76" s="41">
        <v>16</v>
      </c>
      <c r="R76" s="42" t="str">
        <f t="shared" si="1"/>
        <v>-</v>
      </c>
      <c r="S76" s="43">
        <v>21</v>
      </c>
      <c r="T76" s="366"/>
      <c r="U76" s="482"/>
      <c r="V76" s="483"/>
      <c r="W76" s="483"/>
      <c r="X76" s="484"/>
      <c r="Y76" s="4"/>
      <c r="Z76" s="47">
        <f>COUNTIF(E75:T77,"○")</f>
        <v>2</v>
      </c>
      <c r="AA76" s="29">
        <f>COUNTIF(E75:T77,"×")</f>
        <v>1</v>
      </c>
      <c r="AB76" s="53">
        <f>(IF((E75&gt;G75),1,0))+(IF((E76&gt;G76),1,0))+(IF((E77&gt;G77),1,0))+(IF((I75&gt;K75),1,0))+(IF((I76&gt;K76),1,0))+(IF((I77&gt;K77),1,0))+(IF((M75&gt;O75),1,0))+(IF((M76&gt;O76),1,0))+(IF((M77&gt;O77),1,0))+(IF((Q75&gt;S75),1,0))+(IF((Q76&gt;S76),1,0))+(IF((Q77&gt;S77),1,0))</f>
        <v>5</v>
      </c>
      <c r="AC76" s="54">
        <f>(IF((E75&lt;G75),1,0))+(IF((E76&lt;G76),1,0))+(IF((E77&lt;G77),1,0))+(IF((I75&lt;K75),1,0))+(IF((I76&lt;K76),1,0))+(IF((I77&lt;K77),1,0))+(IF((M75&lt;O75),1,0))+(IF((M76&lt;O76),1,0))+(IF((M77&lt;O77),1,0))+(IF((Q75&lt;S75),1,0))+(IF((Q76&lt;S76),1,0))+(IF((Q77&lt;S77),1,0))</f>
        <v>2</v>
      </c>
      <c r="AD76" s="55">
        <f>AB76-AC76</f>
        <v>3</v>
      </c>
      <c r="AE76" s="29">
        <f>SUM(E75:E77,I75:I77,M75:M77,Q75:Q77)</f>
        <v>141</v>
      </c>
      <c r="AF76" s="29">
        <f>SUM(G75:G77,K75:K77,O75:O77,S75:S77)</f>
        <v>101</v>
      </c>
      <c r="AG76" s="51">
        <f>AE76-AF76</f>
        <v>40</v>
      </c>
      <c r="AH76" s="4">
        <f>(Z76-AA76)*10000+AD76*1000+AG76</f>
        <v>13040</v>
      </c>
      <c r="AM76" s="113" t="s">
        <v>18</v>
      </c>
      <c r="AN76" s="114" t="s">
        <v>29</v>
      </c>
      <c r="AO76" s="302"/>
      <c r="AP76" s="361"/>
      <c r="AQ76" s="361"/>
      <c r="AR76" s="362"/>
      <c r="AS76" s="41">
        <v>21</v>
      </c>
      <c r="AT76" s="42" t="str">
        <f>IF(AS76="","","-")</f>
        <v>-</v>
      </c>
      <c r="AU76" s="52">
        <v>11</v>
      </c>
      <c r="AV76" s="321"/>
      <c r="AW76" s="41">
        <v>21</v>
      </c>
      <c r="AX76" s="42" t="str">
        <f t="shared" si="2"/>
        <v>-</v>
      </c>
      <c r="AY76" s="43">
        <v>9</v>
      </c>
      <c r="AZ76" s="321"/>
      <c r="BA76" s="41">
        <v>17</v>
      </c>
      <c r="BB76" s="42" t="str">
        <f t="shared" si="3"/>
        <v>-</v>
      </c>
      <c r="BC76" s="43">
        <v>21</v>
      </c>
      <c r="BD76" s="366"/>
      <c r="BE76" s="380"/>
      <c r="BF76" s="381"/>
      <c r="BG76" s="381"/>
      <c r="BH76" s="382"/>
      <c r="BI76" s="4"/>
      <c r="BJ76" s="47">
        <f>COUNTIF(AO75:BD77,"○")</f>
        <v>2</v>
      </c>
      <c r="BK76" s="29">
        <f>COUNTIF(AO75:BD77,"×")</f>
        <v>1</v>
      </c>
      <c r="BL76" s="53">
        <f>(IF((AO75&gt;AQ75),1,0))+(IF((AO76&gt;AQ76),1,0))+(IF((AO77&gt;AQ77),1,0))+(IF((AS75&gt;AU75),1,0))+(IF((AS76&gt;AU76),1,0))+(IF((AS77&gt;AU77),1,0))+(IF((AW75&gt;AY75),1,0))+(IF((AW76&gt;AY76),1,0))+(IF((AW77&gt;AY77),1,0))+(IF((BA75&gt;BC75),1,0))+(IF((BA76&gt;BC76),1,0))+(IF((BA77&gt;BC77),1,0))</f>
        <v>5</v>
      </c>
      <c r="BM76" s="54">
        <f>(IF((AO75&lt;AQ75),1,0))+(IF((AO76&lt;AQ76),1,0))+(IF((AO77&lt;AQ77),1,0))+(IF((AS75&lt;AU75),1,0))+(IF((AS76&lt;AU76),1,0))+(IF((AS77&lt;AU77),1,0))+(IF((AW75&lt;AY75),1,0))+(IF((AW76&lt;AY76),1,0))+(IF((AW77&lt;AY77),1,0))+(IF((BA75&lt;BC75),1,0))+(IF((BA76&lt;BC76),1,0))+(IF((BA77&lt;BC77),1,0))</f>
        <v>2</v>
      </c>
      <c r="BN76" s="55">
        <f>BL76-BM76</f>
        <v>3</v>
      </c>
      <c r="BO76" s="29">
        <f>SUM(AO75:AO77,AS75:AS77,AW75:AW77,BA75:BA77)</f>
        <v>141</v>
      </c>
      <c r="BP76" s="29">
        <f>SUM(AQ75:AQ77,AU75:AU77,AY75:AY77,BC75:BC77)</f>
        <v>98</v>
      </c>
      <c r="BQ76" s="51">
        <f>BO76-BP76</f>
        <v>43</v>
      </c>
      <c r="BR76" s="4"/>
      <c r="BS76" s="4"/>
      <c r="BT76" s="4"/>
      <c r="BU76" s="4"/>
      <c r="BV76" s="4"/>
      <c r="BW76" s="4"/>
    </row>
    <row r="77" spans="3:75" ht="12" customHeight="1" thickBot="1">
      <c r="C77" s="113"/>
      <c r="D77" s="115"/>
      <c r="E77" s="298"/>
      <c r="F77" s="364"/>
      <c r="G77" s="364"/>
      <c r="H77" s="365"/>
      <c r="I77" s="56"/>
      <c r="J77" s="42">
        <f>IF(I77="","","-")</f>
      </c>
      <c r="K77" s="57"/>
      <c r="L77" s="322"/>
      <c r="M77" s="56"/>
      <c r="N77" s="58">
        <f t="shared" si="0"/>
      </c>
      <c r="O77" s="57"/>
      <c r="P77" s="321"/>
      <c r="Q77" s="56">
        <v>20</v>
      </c>
      <c r="R77" s="58" t="str">
        <f t="shared" si="1"/>
        <v>-</v>
      </c>
      <c r="S77" s="57">
        <v>21</v>
      </c>
      <c r="T77" s="366"/>
      <c r="U77" s="59">
        <f>Z76</f>
        <v>2</v>
      </c>
      <c r="V77" s="60" t="s">
        <v>15</v>
      </c>
      <c r="W77" s="60">
        <f>AA76</f>
        <v>1</v>
      </c>
      <c r="X77" s="61" t="s">
        <v>10</v>
      </c>
      <c r="Y77" s="4"/>
      <c r="Z77" s="47"/>
      <c r="AA77" s="29"/>
      <c r="AB77" s="47"/>
      <c r="AC77" s="29"/>
      <c r="AD77" s="51"/>
      <c r="AE77" s="29"/>
      <c r="AF77" s="29"/>
      <c r="AG77" s="51"/>
      <c r="AM77" s="113"/>
      <c r="AN77" s="115"/>
      <c r="AO77" s="298"/>
      <c r="AP77" s="364"/>
      <c r="AQ77" s="364"/>
      <c r="AR77" s="365"/>
      <c r="AS77" s="56"/>
      <c r="AT77" s="42">
        <f>IF(AS77="","","-")</f>
      </c>
      <c r="AU77" s="57"/>
      <c r="AV77" s="322"/>
      <c r="AW77" s="56"/>
      <c r="AX77" s="58">
        <f t="shared" si="2"/>
      </c>
      <c r="AY77" s="57"/>
      <c r="AZ77" s="321"/>
      <c r="BA77" s="56">
        <v>19</v>
      </c>
      <c r="BB77" s="58" t="str">
        <f t="shared" si="3"/>
        <v>-</v>
      </c>
      <c r="BC77" s="57">
        <v>21</v>
      </c>
      <c r="BD77" s="366"/>
      <c r="BE77" s="59">
        <f>BJ76</f>
        <v>2</v>
      </c>
      <c r="BF77" s="60" t="s">
        <v>15</v>
      </c>
      <c r="BG77" s="60">
        <f>BK76</f>
        <v>1</v>
      </c>
      <c r="BH77" s="61" t="s">
        <v>10</v>
      </c>
      <c r="BI77" s="4"/>
      <c r="BJ77" s="47"/>
      <c r="BK77" s="29"/>
      <c r="BL77" s="47"/>
      <c r="BM77" s="29"/>
      <c r="BN77" s="51"/>
      <c r="BO77" s="29"/>
      <c r="BP77" s="29"/>
      <c r="BQ77" s="51"/>
      <c r="BR77" s="4"/>
      <c r="BS77" s="4"/>
      <c r="BT77" s="4"/>
      <c r="BU77" s="4"/>
      <c r="BV77" s="4"/>
      <c r="BW77" s="4"/>
    </row>
    <row r="78" spans="3:75" ht="12" customHeight="1">
      <c r="C78" s="116" t="s">
        <v>21</v>
      </c>
      <c r="D78" s="117" t="s">
        <v>171</v>
      </c>
      <c r="E78" s="62">
        <f>IF(K75="","",K75)</f>
        <v>9</v>
      </c>
      <c r="F78" s="42" t="str">
        <f aca="true" t="shared" si="4" ref="F78:F86">IF(E78="","","-")</f>
        <v>-</v>
      </c>
      <c r="G78" s="63">
        <f>IF(I75="","",I75)</f>
        <v>21</v>
      </c>
      <c r="H78" s="354" t="str">
        <f>IF(L75="","",IF(L75="○","×",IF(L75="×","○")))</f>
        <v>×</v>
      </c>
      <c r="I78" s="357"/>
      <c r="J78" s="358"/>
      <c r="K78" s="358"/>
      <c r="L78" s="359"/>
      <c r="M78" s="41">
        <v>21</v>
      </c>
      <c r="N78" s="42" t="str">
        <f t="shared" si="0"/>
        <v>-</v>
      </c>
      <c r="O78" s="43">
        <v>10</v>
      </c>
      <c r="P78" s="368" t="str">
        <f>IF(M78&lt;&gt;"",IF(M78&gt;O78,IF(M79&gt;O79,"○",IF(M80&gt;O80,"○","×")),IF(M79&gt;O79,IF(M80&gt;O80,"○","×"),"×")),"")</f>
        <v>○</v>
      </c>
      <c r="Q78" s="41">
        <v>21</v>
      </c>
      <c r="R78" s="42" t="str">
        <f t="shared" si="1"/>
        <v>-</v>
      </c>
      <c r="S78" s="43">
        <v>11</v>
      </c>
      <c r="T78" s="323" t="str">
        <f>IF(Q78&lt;&gt;"",IF(Q78&gt;S78,IF(Q79&gt;S79,"○",IF(Q80&gt;S80,"○","×")),IF(Q79&gt;S79,IF(Q80&gt;S80,"○","×"),"×")),"")</f>
        <v>○</v>
      </c>
      <c r="U78" s="517" t="str">
        <f>RANK(AH79,AH76:AH85)&amp;"位"</f>
        <v>3位</v>
      </c>
      <c r="V78" s="480"/>
      <c r="W78" s="480"/>
      <c r="X78" s="481"/>
      <c r="Y78" s="4"/>
      <c r="Z78" s="48"/>
      <c r="AA78" s="49"/>
      <c r="AB78" s="48"/>
      <c r="AC78" s="49"/>
      <c r="AD78" s="50"/>
      <c r="AE78" s="49"/>
      <c r="AF78" s="49"/>
      <c r="AG78" s="50"/>
      <c r="AM78" s="116" t="s">
        <v>128</v>
      </c>
      <c r="AN78" s="117" t="s">
        <v>172</v>
      </c>
      <c r="AO78" s="62">
        <f>IF(AU75="","",AU75)</f>
        <v>9</v>
      </c>
      <c r="AP78" s="42" t="str">
        <f aca="true" t="shared" si="5" ref="AP78:AP86">IF(AO78="","","-")</f>
        <v>-</v>
      </c>
      <c r="AQ78" s="63">
        <f>IF(AS75="","",AS75)</f>
        <v>21</v>
      </c>
      <c r="AR78" s="354" t="str">
        <f>IF(AV75="","",IF(AV75="○","×",IF(AV75="×","○")))</f>
        <v>×</v>
      </c>
      <c r="AS78" s="357"/>
      <c r="AT78" s="358"/>
      <c r="AU78" s="358"/>
      <c r="AV78" s="359"/>
      <c r="AW78" s="41">
        <v>21</v>
      </c>
      <c r="AX78" s="42" t="str">
        <f t="shared" si="2"/>
        <v>-</v>
      </c>
      <c r="AY78" s="43">
        <v>10</v>
      </c>
      <c r="AZ78" s="368" t="str">
        <f>IF(AW78&lt;&gt;"",IF(AW78&gt;AY78,IF(AW79&gt;AY79,"○",IF(AW80&gt;AY80,"○","×")),IF(AW79&gt;AY79,IF(AW80&gt;AY80,"○","×"),"×")),"")</f>
        <v>○</v>
      </c>
      <c r="BA78" s="41">
        <v>10</v>
      </c>
      <c r="BB78" s="42" t="str">
        <f t="shared" si="3"/>
        <v>-</v>
      </c>
      <c r="BC78" s="43">
        <v>21</v>
      </c>
      <c r="BD78" s="323" t="str">
        <f>IF(BA78&lt;&gt;"",IF(BA78&gt;BC78,IF(BA79&gt;BC79,"○",IF(BA80&gt;BC80,"○","×")),IF(BA79&gt;BC79,IF(BA80&gt;BC80,"○","×"),"×")),"")</f>
        <v>×</v>
      </c>
      <c r="BE78" s="377" t="s">
        <v>255</v>
      </c>
      <c r="BF78" s="378"/>
      <c r="BG78" s="378"/>
      <c r="BH78" s="379"/>
      <c r="BI78" s="4"/>
      <c r="BJ78" s="48"/>
      <c r="BK78" s="49"/>
      <c r="BL78" s="48"/>
      <c r="BM78" s="49"/>
      <c r="BN78" s="50"/>
      <c r="BO78" s="49"/>
      <c r="BP78" s="49"/>
      <c r="BQ78" s="50"/>
      <c r="BR78" s="4"/>
      <c r="BS78" s="4"/>
      <c r="BT78" s="4"/>
      <c r="BU78" s="4"/>
      <c r="BV78" s="4"/>
      <c r="BW78" s="4"/>
    </row>
    <row r="79" spans="3:75" ht="12" customHeight="1">
      <c r="C79" s="113" t="s">
        <v>132</v>
      </c>
      <c r="D79" s="118" t="s">
        <v>171</v>
      </c>
      <c r="E79" s="62">
        <f>IF(K76="","",K76)</f>
        <v>20</v>
      </c>
      <c r="F79" s="42" t="str">
        <f t="shared" si="4"/>
        <v>-</v>
      </c>
      <c r="G79" s="63">
        <f>IF(I76="","",I76)</f>
        <v>21</v>
      </c>
      <c r="H79" s="355" t="str">
        <f>IF(J76="","",J76)</f>
        <v>-</v>
      </c>
      <c r="I79" s="360"/>
      <c r="J79" s="361"/>
      <c r="K79" s="361"/>
      <c r="L79" s="362"/>
      <c r="M79" s="41">
        <v>21</v>
      </c>
      <c r="N79" s="42" t="str">
        <f t="shared" si="0"/>
        <v>-</v>
      </c>
      <c r="O79" s="43">
        <v>18</v>
      </c>
      <c r="P79" s="321"/>
      <c r="Q79" s="41">
        <v>20</v>
      </c>
      <c r="R79" s="42" t="str">
        <f t="shared" si="1"/>
        <v>-</v>
      </c>
      <c r="S79" s="43">
        <v>21</v>
      </c>
      <c r="T79" s="366"/>
      <c r="U79" s="482"/>
      <c r="V79" s="483"/>
      <c r="W79" s="483"/>
      <c r="X79" s="484"/>
      <c r="Y79" s="4"/>
      <c r="Z79" s="47">
        <f>COUNTIF(E78:T80,"○")</f>
        <v>2</v>
      </c>
      <c r="AA79" s="29">
        <f>COUNTIF(E78:T80,"×")</f>
        <v>1</v>
      </c>
      <c r="AB79" s="53">
        <f>(IF((E78&gt;G78),1,0))+(IF((E79&gt;G79),1,0))+(IF((E80&gt;G80),1,0))+(IF((I78&gt;K78),1,0))+(IF((I79&gt;K79),1,0))+(IF((I80&gt;K80),1,0))+(IF((M78&gt;O78),1,0))+(IF((M79&gt;O79),1,0))+(IF((M80&gt;O80),1,0))+(IF((Q78&gt;S78),1,0))+(IF((Q79&gt;S79),1,0))+(IF((Q80&gt;S80),1,0))</f>
        <v>4</v>
      </c>
      <c r="AC79" s="54">
        <f>(IF((E78&lt;G78),1,0))+(IF((E79&lt;G79),1,0))+(IF((E80&lt;G80),1,0))+(IF((I78&lt;K78),1,0))+(IF((I79&lt;K79),1,0))+(IF((I80&lt;K80),1,0))+(IF((M78&lt;O78),1,0))+(IF((M79&lt;O79),1,0))+(IF((M80&lt;O80),1,0))+(IF((Q78&lt;S78),1,0))+(IF((Q79&lt;S79),1,0))+(IF((Q80&lt;S80),1,0))</f>
        <v>3</v>
      </c>
      <c r="AD79" s="55">
        <f>AB79-AC79</f>
        <v>1</v>
      </c>
      <c r="AE79" s="29">
        <f>SUM(E78:E80,I78:I80,M78:M80,Q78:Q80)</f>
        <v>133</v>
      </c>
      <c r="AF79" s="29">
        <f>SUM(G78:G80,K78:K80,O78:O80,S78:S80)</f>
        <v>122</v>
      </c>
      <c r="AG79" s="51">
        <f>AE79-AF79</f>
        <v>11</v>
      </c>
      <c r="AH79" s="4">
        <f>(Z79-AA79)*10000+AD79*1000+AG79</f>
        <v>11011</v>
      </c>
      <c r="AM79" s="113" t="s">
        <v>129</v>
      </c>
      <c r="AN79" s="118" t="s">
        <v>172</v>
      </c>
      <c r="AO79" s="62">
        <f>IF(AU76="","",AU76)</f>
        <v>11</v>
      </c>
      <c r="AP79" s="42" t="str">
        <f t="shared" si="5"/>
        <v>-</v>
      </c>
      <c r="AQ79" s="63">
        <f>IF(AS76="","",AS76)</f>
        <v>21</v>
      </c>
      <c r="AR79" s="355" t="str">
        <f>IF(AT76="","",AT76)</f>
        <v>-</v>
      </c>
      <c r="AS79" s="360"/>
      <c r="AT79" s="361"/>
      <c r="AU79" s="361"/>
      <c r="AV79" s="362"/>
      <c r="AW79" s="41">
        <v>21</v>
      </c>
      <c r="AX79" s="42" t="str">
        <f t="shared" si="2"/>
        <v>-</v>
      </c>
      <c r="AY79" s="43">
        <v>13</v>
      </c>
      <c r="AZ79" s="321"/>
      <c r="BA79" s="41">
        <v>12</v>
      </c>
      <c r="BB79" s="42" t="str">
        <f t="shared" si="3"/>
        <v>-</v>
      </c>
      <c r="BC79" s="43">
        <v>21</v>
      </c>
      <c r="BD79" s="366"/>
      <c r="BE79" s="380"/>
      <c r="BF79" s="381"/>
      <c r="BG79" s="381"/>
      <c r="BH79" s="382"/>
      <c r="BI79" s="4"/>
      <c r="BJ79" s="47">
        <f>COUNTIF(AO78:BD80,"○")</f>
        <v>1</v>
      </c>
      <c r="BK79" s="29">
        <f>COUNTIF(AO78:BD80,"×")</f>
        <v>2</v>
      </c>
      <c r="BL79" s="53">
        <f>(IF((AO78&gt;AQ78),1,0))+(IF((AO79&gt;AQ79),1,0))+(IF((AO80&gt;AQ80),1,0))+(IF((AS78&gt;AU78),1,0))+(IF((AS79&gt;AU79),1,0))+(IF((AS80&gt;AU80),1,0))+(IF((AW78&gt;AY78),1,0))+(IF((AW79&gt;AY79),1,0))+(IF((AW80&gt;AY80),1,0))+(IF((BA78&gt;BC78),1,0))+(IF((BA79&gt;BC79),1,0))+(IF((BA80&gt;BC80),1,0))</f>
        <v>2</v>
      </c>
      <c r="BM79" s="54">
        <f>(IF((AO78&lt;AQ78),1,0))+(IF((AO79&lt;AQ79),1,0))+(IF((AO80&lt;AQ80),1,0))+(IF((AS78&lt;AU78),1,0))+(IF((AS79&lt;AU79),1,0))+(IF((AS80&lt;AU80),1,0))+(IF((AW78&lt;AY78),1,0))+(IF((AW79&lt;AY79),1,0))+(IF((AW80&lt;AY80),1,0))+(IF((BA78&lt;BC78),1,0))+(IF((BA79&lt;BC79),1,0))+(IF((BA80&lt;BC80),1,0))</f>
        <v>4</v>
      </c>
      <c r="BN79" s="55">
        <f>BL79-BM79</f>
        <v>-2</v>
      </c>
      <c r="BO79" s="29">
        <f>SUM(AO78:AO80,AS78:AS80,AW78:AW80,BA78:BA80)</f>
        <v>84</v>
      </c>
      <c r="BP79" s="29">
        <f>SUM(AQ78:AQ80,AU78:AU80,AY78:AY80,BC78:BC80)</f>
        <v>107</v>
      </c>
      <c r="BQ79" s="51">
        <f>BO79-BP79</f>
        <v>-23</v>
      </c>
      <c r="BR79" s="4"/>
      <c r="BS79" s="4"/>
      <c r="BT79" s="4"/>
      <c r="BU79" s="4"/>
      <c r="BV79" s="4"/>
      <c r="BW79" s="4"/>
    </row>
    <row r="80" spans="3:75" ht="12" customHeight="1" thickBot="1">
      <c r="C80" s="119"/>
      <c r="D80" s="120"/>
      <c r="E80" s="64">
        <f>IF(K77="","",K77)</f>
      </c>
      <c r="F80" s="42">
        <f t="shared" si="4"/>
      </c>
      <c r="G80" s="65">
        <f>IF(I77="","",I77)</f>
      </c>
      <c r="H80" s="356">
        <f>IF(J77="","",J77)</f>
      </c>
      <c r="I80" s="363"/>
      <c r="J80" s="364"/>
      <c r="K80" s="364"/>
      <c r="L80" s="365"/>
      <c r="M80" s="56"/>
      <c r="N80" s="42">
        <f t="shared" si="0"/>
      </c>
      <c r="O80" s="57"/>
      <c r="P80" s="322"/>
      <c r="Q80" s="56">
        <v>21</v>
      </c>
      <c r="R80" s="58" t="str">
        <f t="shared" si="1"/>
        <v>-</v>
      </c>
      <c r="S80" s="57">
        <v>20</v>
      </c>
      <c r="T80" s="367"/>
      <c r="U80" s="59">
        <f>Z79</f>
        <v>2</v>
      </c>
      <c r="V80" s="60" t="s">
        <v>15</v>
      </c>
      <c r="W80" s="60">
        <f>AA79</f>
        <v>1</v>
      </c>
      <c r="X80" s="61" t="s">
        <v>10</v>
      </c>
      <c r="Y80" s="4"/>
      <c r="Z80" s="66"/>
      <c r="AA80" s="67"/>
      <c r="AB80" s="66"/>
      <c r="AC80" s="67"/>
      <c r="AD80" s="68"/>
      <c r="AE80" s="67"/>
      <c r="AF80" s="67"/>
      <c r="AG80" s="68"/>
      <c r="AM80" s="119"/>
      <c r="AN80" s="120"/>
      <c r="AO80" s="64">
        <f>IF(AU77="","",AU77)</f>
      </c>
      <c r="AP80" s="42">
        <f t="shared" si="5"/>
      </c>
      <c r="AQ80" s="65">
        <f>IF(AS77="","",AS77)</f>
      </c>
      <c r="AR80" s="356">
        <f>IF(AT77="","",AT77)</f>
      </c>
      <c r="AS80" s="363"/>
      <c r="AT80" s="364"/>
      <c r="AU80" s="364"/>
      <c r="AV80" s="365"/>
      <c r="AW80" s="56"/>
      <c r="AX80" s="42">
        <f t="shared" si="2"/>
      </c>
      <c r="AY80" s="57"/>
      <c r="AZ80" s="322"/>
      <c r="BA80" s="56"/>
      <c r="BB80" s="58">
        <f t="shared" si="3"/>
      </c>
      <c r="BC80" s="57"/>
      <c r="BD80" s="367"/>
      <c r="BE80" s="59">
        <f>BJ79</f>
        <v>1</v>
      </c>
      <c r="BF80" s="60" t="s">
        <v>15</v>
      </c>
      <c r="BG80" s="60">
        <f>BK79</f>
        <v>2</v>
      </c>
      <c r="BH80" s="61" t="s">
        <v>10</v>
      </c>
      <c r="BI80" s="4"/>
      <c r="BJ80" s="66"/>
      <c r="BK80" s="67"/>
      <c r="BL80" s="66"/>
      <c r="BM80" s="67"/>
      <c r="BN80" s="68"/>
      <c r="BO80" s="67"/>
      <c r="BP80" s="67"/>
      <c r="BQ80" s="68"/>
      <c r="BR80" s="4"/>
      <c r="BS80" s="4"/>
      <c r="BT80" s="4"/>
      <c r="BU80" s="4"/>
      <c r="BV80" s="4"/>
      <c r="BW80" s="4"/>
    </row>
    <row r="81" spans="3:75" ht="12" customHeight="1">
      <c r="C81" s="116" t="s">
        <v>123</v>
      </c>
      <c r="D81" s="117" t="s">
        <v>46</v>
      </c>
      <c r="E81" s="62">
        <f>IF(O75="","",O75)</f>
        <v>13</v>
      </c>
      <c r="F81" s="69" t="str">
        <f t="shared" si="4"/>
        <v>-</v>
      </c>
      <c r="G81" s="63">
        <f>IF(M75="","",M75)</f>
        <v>21</v>
      </c>
      <c r="H81" s="354" t="str">
        <f>IF(P75="","",IF(P75="○","×",IF(P75="×","○")))</f>
        <v>×</v>
      </c>
      <c r="I81" s="70">
        <f>IF(O78="","",O78)</f>
        <v>10</v>
      </c>
      <c r="J81" s="42" t="str">
        <f aca="true" t="shared" si="6" ref="J81:J86">IF(I81="","","-")</f>
        <v>-</v>
      </c>
      <c r="K81" s="63">
        <f>IF(M78="","",M78)</f>
        <v>21</v>
      </c>
      <c r="L81" s="354" t="str">
        <f>IF(P78="","",IF(P78="○","×",IF(P78="×","○")))</f>
        <v>×</v>
      </c>
      <c r="M81" s="357"/>
      <c r="N81" s="358"/>
      <c r="O81" s="358"/>
      <c r="P81" s="359"/>
      <c r="Q81" s="41">
        <v>15</v>
      </c>
      <c r="R81" s="42" t="str">
        <f t="shared" si="1"/>
        <v>-</v>
      </c>
      <c r="S81" s="43">
        <v>21</v>
      </c>
      <c r="T81" s="366" t="str">
        <f>IF(Q81&lt;&gt;"",IF(Q81&gt;S81,IF(Q82&gt;S82,"○",IF(Q83&gt;S83,"○","×")),IF(Q82&gt;S82,IF(Q83&gt;S83,"○","×"),"×")),"")</f>
        <v>×</v>
      </c>
      <c r="U81" s="517" t="str">
        <f>RANK(AH82,AH76:AH85)&amp;"位"</f>
        <v>4位</v>
      </c>
      <c r="V81" s="480"/>
      <c r="W81" s="480"/>
      <c r="X81" s="481"/>
      <c r="Y81" s="4"/>
      <c r="Z81" s="47"/>
      <c r="AA81" s="29"/>
      <c r="AB81" s="47"/>
      <c r="AC81" s="29"/>
      <c r="AD81" s="51"/>
      <c r="AE81" s="29"/>
      <c r="AF81" s="29"/>
      <c r="AG81" s="51"/>
      <c r="AM81" s="116" t="s">
        <v>127</v>
      </c>
      <c r="AN81" s="117" t="s">
        <v>304</v>
      </c>
      <c r="AO81" s="62">
        <f>IF(AY75="","",AY75)</f>
        <v>11</v>
      </c>
      <c r="AP81" s="69" t="str">
        <f t="shared" si="5"/>
        <v>-</v>
      </c>
      <c r="AQ81" s="63">
        <f>IF(AW75="","",AW75)</f>
        <v>21</v>
      </c>
      <c r="AR81" s="354" t="str">
        <f>IF(AZ75="","",IF(AZ75="○","×",IF(AZ75="×","○")))</f>
        <v>×</v>
      </c>
      <c r="AS81" s="70">
        <f>IF(AY78="","",AY78)</f>
        <v>10</v>
      </c>
      <c r="AT81" s="42" t="str">
        <f aca="true" t="shared" si="7" ref="AT81:AT86">IF(AS81="","","-")</f>
        <v>-</v>
      </c>
      <c r="AU81" s="63">
        <f>IF(AW78="","",AW78)</f>
        <v>21</v>
      </c>
      <c r="AV81" s="354" t="str">
        <f>IF(AZ78="","",IF(AZ78="○","×",IF(AZ78="×","○")))</f>
        <v>×</v>
      </c>
      <c r="AW81" s="357"/>
      <c r="AX81" s="358"/>
      <c r="AY81" s="358"/>
      <c r="AZ81" s="359"/>
      <c r="BA81" s="41">
        <v>11</v>
      </c>
      <c r="BB81" s="42" t="str">
        <f t="shared" si="3"/>
        <v>-</v>
      </c>
      <c r="BC81" s="43">
        <v>21</v>
      </c>
      <c r="BD81" s="366" t="str">
        <f>IF(BA81&lt;&gt;"",IF(BA81&gt;BC81,IF(BA82&gt;BC82,"○",IF(BA83&gt;BC83,"○","×")),IF(BA82&gt;BC82,IF(BA83&gt;BC83,"○","×"),"×")),"")</f>
        <v>×</v>
      </c>
      <c r="BE81" s="377" t="s">
        <v>259</v>
      </c>
      <c r="BF81" s="378"/>
      <c r="BG81" s="378"/>
      <c r="BH81" s="379"/>
      <c r="BI81" s="4"/>
      <c r="BJ81" s="47"/>
      <c r="BK81" s="29"/>
      <c r="BL81" s="47"/>
      <c r="BM81" s="29"/>
      <c r="BN81" s="51"/>
      <c r="BO81" s="29"/>
      <c r="BP81" s="29"/>
      <c r="BQ81" s="51"/>
      <c r="BR81" s="4"/>
      <c r="BS81" s="4"/>
      <c r="BT81" s="4"/>
      <c r="BU81" s="4"/>
      <c r="BV81" s="4"/>
      <c r="BW81" s="4"/>
    </row>
    <row r="82" spans="3:75" ht="12" customHeight="1">
      <c r="C82" s="113" t="s">
        <v>124</v>
      </c>
      <c r="D82" s="118" t="s">
        <v>46</v>
      </c>
      <c r="E82" s="62">
        <f>IF(O76="","",O76)</f>
        <v>7</v>
      </c>
      <c r="F82" s="42" t="str">
        <f t="shared" si="4"/>
        <v>-</v>
      </c>
      <c r="G82" s="63">
        <f>IF(M76="","",M76)</f>
        <v>21</v>
      </c>
      <c r="H82" s="355">
        <f>IF(J79="","",J79)</f>
      </c>
      <c r="I82" s="70">
        <f>IF(O79="","",O79)</f>
        <v>18</v>
      </c>
      <c r="J82" s="42" t="str">
        <f t="shared" si="6"/>
        <v>-</v>
      </c>
      <c r="K82" s="63">
        <f>IF(M79="","",M79)</f>
        <v>21</v>
      </c>
      <c r="L82" s="355" t="str">
        <f>IF(N79="","",N79)</f>
        <v>-</v>
      </c>
      <c r="M82" s="360"/>
      <c r="N82" s="361"/>
      <c r="O82" s="361"/>
      <c r="P82" s="362"/>
      <c r="Q82" s="41">
        <v>19</v>
      </c>
      <c r="R82" s="42" t="str">
        <f t="shared" si="1"/>
        <v>-</v>
      </c>
      <c r="S82" s="43">
        <v>21</v>
      </c>
      <c r="T82" s="366"/>
      <c r="U82" s="482"/>
      <c r="V82" s="483"/>
      <c r="W82" s="483"/>
      <c r="X82" s="484"/>
      <c r="Y82" s="4"/>
      <c r="Z82" s="47">
        <f>COUNTIF(E81:T83,"○")</f>
        <v>0</v>
      </c>
      <c r="AA82" s="29">
        <f>COUNTIF(E81:T83,"×")</f>
        <v>3</v>
      </c>
      <c r="AB82" s="53">
        <f>(IF((E81&gt;G81),1,0))+(IF((E82&gt;G82),1,0))+(IF((E83&gt;G83),1,0))+(IF((I81&gt;K81),1,0))+(IF((I82&gt;K82),1,0))+(IF((I83&gt;K83),1,0))+(IF((M81&gt;O81),1,0))+(IF((M82&gt;O82),1,0))+(IF((M83&gt;O83),1,0))+(IF((Q81&gt;S81),1,0))+(IF((Q82&gt;S82),1,0))+(IF((Q83&gt;S83),1,0))</f>
        <v>0</v>
      </c>
      <c r="AC82" s="54">
        <f>(IF((E81&lt;G81),1,0))+(IF((E82&lt;G82),1,0))+(IF((E83&lt;G83),1,0))+(IF((I81&lt;K81),1,0))+(IF((I82&lt;K82),1,0))+(IF((I83&lt;K83),1,0))+(IF((M81&lt;O81),1,0))+(IF((M82&lt;O82),1,0))+(IF((M83&lt;O83),1,0))+(IF((Q81&lt;S81),1,0))+(IF((Q82&lt;S82),1,0))+(IF((Q83&lt;S83),1,0))</f>
        <v>6</v>
      </c>
      <c r="AD82" s="55">
        <f>AB82-AC82</f>
        <v>-6</v>
      </c>
      <c r="AE82" s="29">
        <f>SUM(E81:E83,I81:I83,M81:M83,Q81:Q83)</f>
        <v>82</v>
      </c>
      <c r="AF82" s="29">
        <f>SUM(G81:G83,K81:K83,O81:O83,S81:S83)</f>
        <v>126</v>
      </c>
      <c r="AG82" s="51">
        <f>AE82-AF82</f>
        <v>-44</v>
      </c>
      <c r="AH82" s="4">
        <f>(Z82-AA82)*10000+AD82*1000+AG82</f>
        <v>-36044</v>
      </c>
      <c r="AM82" s="113" t="s">
        <v>25</v>
      </c>
      <c r="AN82" s="118" t="s">
        <v>304</v>
      </c>
      <c r="AO82" s="62">
        <f>IF(AY76="","",AY76)</f>
        <v>9</v>
      </c>
      <c r="AP82" s="42" t="str">
        <f t="shared" si="5"/>
        <v>-</v>
      </c>
      <c r="AQ82" s="63">
        <f>IF(AW76="","",AW76)</f>
        <v>21</v>
      </c>
      <c r="AR82" s="355">
        <f>IF(AT79="","",AT79)</f>
      </c>
      <c r="AS82" s="70">
        <f>IF(AY79="","",AY79)</f>
        <v>13</v>
      </c>
      <c r="AT82" s="42" t="str">
        <f t="shared" si="7"/>
        <v>-</v>
      </c>
      <c r="AU82" s="63">
        <f>IF(AW79="","",AW79)</f>
        <v>21</v>
      </c>
      <c r="AV82" s="355" t="str">
        <f>IF(AX79="","",AX79)</f>
        <v>-</v>
      </c>
      <c r="AW82" s="360"/>
      <c r="AX82" s="361"/>
      <c r="AY82" s="361"/>
      <c r="AZ82" s="362"/>
      <c r="BA82" s="41">
        <v>7</v>
      </c>
      <c r="BB82" s="42" t="str">
        <f t="shared" si="3"/>
        <v>-</v>
      </c>
      <c r="BC82" s="43">
        <v>21</v>
      </c>
      <c r="BD82" s="366"/>
      <c r="BE82" s="380"/>
      <c r="BF82" s="381"/>
      <c r="BG82" s="381"/>
      <c r="BH82" s="382"/>
      <c r="BI82" s="4"/>
      <c r="BJ82" s="47">
        <f>COUNTIF(AO81:BD83,"○")</f>
        <v>0</v>
      </c>
      <c r="BK82" s="29">
        <f>COUNTIF(AO81:BD83,"×")</f>
        <v>3</v>
      </c>
      <c r="BL82" s="53">
        <f>(IF((AO81&gt;AQ81),1,0))+(IF((AO82&gt;AQ82),1,0))+(IF((AO83&gt;AQ83),1,0))+(IF((AS81&gt;AU81),1,0))+(IF((AS82&gt;AU82),1,0))+(IF((AS83&gt;AU83),1,0))+(IF((AW81&gt;AY81),1,0))+(IF((AW82&gt;AY82),1,0))+(IF((AW83&gt;AY83),1,0))+(IF((BA81&gt;BC81),1,0))+(IF((BA82&gt;BC82),1,0))+(IF((BA83&gt;BC83),1,0))</f>
        <v>0</v>
      </c>
      <c r="BM82" s="54">
        <f>(IF((AO81&lt;AQ81),1,0))+(IF((AO82&lt;AQ82),1,0))+(IF((AO83&lt;AQ83),1,0))+(IF((AS81&lt;AU81),1,0))+(IF((AS82&lt;AU82),1,0))+(IF((AS83&lt;AU83),1,0))+(IF((AW81&lt;AY81),1,0))+(IF((AW82&lt;AY82),1,0))+(IF((AW83&lt;AY83),1,0))+(IF((BA81&lt;BC81),1,0))+(IF((BA82&lt;BC82),1,0))+(IF((BA83&lt;BC83),1,0))</f>
        <v>6</v>
      </c>
      <c r="BN82" s="55">
        <f>BL82-BM82</f>
        <v>-6</v>
      </c>
      <c r="BO82" s="29">
        <f>SUM(AO81:AO83,AS81:AS83,AW81:AW83,BA81:BA83)</f>
        <v>61</v>
      </c>
      <c r="BP82" s="29">
        <f>SUM(AQ81:AQ83,AU81:AU83,AY81:AY83,BC81:BC83)</f>
        <v>126</v>
      </c>
      <c r="BQ82" s="51">
        <f>BO82-BP82</f>
        <v>-65</v>
      </c>
      <c r="BR82" s="4"/>
      <c r="BS82" s="4"/>
      <c r="BT82" s="4"/>
      <c r="BU82" s="4"/>
      <c r="BV82" s="4"/>
      <c r="BW82" s="4"/>
    </row>
    <row r="83" spans="3:75" ht="12" customHeight="1" thickBot="1">
      <c r="C83" s="119"/>
      <c r="D83" s="120"/>
      <c r="E83" s="64">
        <f>IF(O77="","",O77)</f>
      </c>
      <c r="F83" s="58">
        <f t="shared" si="4"/>
      </c>
      <c r="G83" s="65">
        <f>IF(M77="","",M77)</f>
      </c>
      <c r="H83" s="356">
        <f>IF(J80="","",J80)</f>
      </c>
      <c r="I83" s="71">
        <f>IF(O80="","",O80)</f>
      </c>
      <c r="J83" s="42">
        <f t="shared" si="6"/>
      </c>
      <c r="K83" s="65">
        <f>IF(M80="","",M80)</f>
      </c>
      <c r="L83" s="356">
        <f>IF(N80="","",N80)</f>
      </c>
      <c r="M83" s="363"/>
      <c r="N83" s="364"/>
      <c r="O83" s="364"/>
      <c r="P83" s="365"/>
      <c r="Q83" s="56"/>
      <c r="R83" s="42">
        <f t="shared" si="1"/>
      </c>
      <c r="S83" s="57"/>
      <c r="T83" s="367"/>
      <c r="U83" s="59">
        <f>Z82</f>
        <v>0</v>
      </c>
      <c r="V83" s="60" t="s">
        <v>15</v>
      </c>
      <c r="W83" s="60">
        <f>AA82</f>
        <v>3</v>
      </c>
      <c r="X83" s="61" t="s">
        <v>10</v>
      </c>
      <c r="Y83" s="4"/>
      <c r="Z83" s="47"/>
      <c r="AA83" s="29"/>
      <c r="AB83" s="47"/>
      <c r="AC83" s="29"/>
      <c r="AD83" s="51"/>
      <c r="AE83" s="29"/>
      <c r="AF83" s="29"/>
      <c r="AG83" s="51"/>
      <c r="AM83" s="119"/>
      <c r="AN83" s="120"/>
      <c r="AO83" s="64">
        <f>IF(AY77="","",AY77)</f>
      </c>
      <c r="AP83" s="58">
        <f t="shared" si="5"/>
      </c>
      <c r="AQ83" s="65">
        <f>IF(AW77="","",AW77)</f>
      </c>
      <c r="AR83" s="356">
        <f>IF(AT80="","",AT80)</f>
      </c>
      <c r="AS83" s="71">
        <f>IF(AY80="","",AY80)</f>
      </c>
      <c r="AT83" s="42">
        <f t="shared" si="7"/>
      </c>
      <c r="AU83" s="65">
        <f>IF(AW80="","",AW80)</f>
      </c>
      <c r="AV83" s="356">
        <f>IF(AX80="","",AX80)</f>
      </c>
      <c r="AW83" s="363"/>
      <c r="AX83" s="364"/>
      <c r="AY83" s="364"/>
      <c r="AZ83" s="365"/>
      <c r="BA83" s="56"/>
      <c r="BB83" s="42">
        <f t="shared" si="3"/>
      </c>
      <c r="BC83" s="57"/>
      <c r="BD83" s="367"/>
      <c r="BE83" s="59">
        <f>BJ82</f>
        <v>0</v>
      </c>
      <c r="BF83" s="60" t="s">
        <v>15</v>
      </c>
      <c r="BG83" s="60">
        <f>BK82</f>
        <v>3</v>
      </c>
      <c r="BH83" s="61" t="s">
        <v>10</v>
      </c>
      <c r="BI83" s="4"/>
      <c r="BJ83" s="47"/>
      <c r="BK83" s="29"/>
      <c r="BL83" s="47"/>
      <c r="BM83" s="29"/>
      <c r="BN83" s="51"/>
      <c r="BO83" s="29"/>
      <c r="BP83" s="29"/>
      <c r="BQ83" s="51"/>
      <c r="BR83" s="4"/>
      <c r="BS83" s="4"/>
      <c r="BT83" s="4"/>
      <c r="BU83" s="4"/>
      <c r="BV83" s="4"/>
      <c r="BW83" s="4"/>
    </row>
    <row r="84" spans="3:75" ht="12" customHeight="1">
      <c r="C84" s="113" t="s">
        <v>149</v>
      </c>
      <c r="D84" s="117" t="s">
        <v>3</v>
      </c>
      <c r="E84" s="62">
        <f>IF(S75="","",S75)</f>
        <v>10</v>
      </c>
      <c r="F84" s="42" t="str">
        <f t="shared" si="4"/>
        <v>-</v>
      </c>
      <c r="G84" s="63">
        <f>IF(Q75="","",Q75)</f>
        <v>21</v>
      </c>
      <c r="H84" s="371" t="str">
        <f>IF(T75="","",IF(T75="○","×",IF(T75="×","○")))</f>
        <v>○</v>
      </c>
      <c r="I84" s="70">
        <f>IF(S78="","",S78)</f>
        <v>11</v>
      </c>
      <c r="J84" s="69" t="str">
        <f t="shared" si="6"/>
        <v>-</v>
      </c>
      <c r="K84" s="63">
        <f>IF(Q78="","",Q78)</f>
        <v>21</v>
      </c>
      <c r="L84" s="371" t="str">
        <f>IF(T78="","",IF(T78="○","×",IF(T78="×","○")))</f>
        <v>×</v>
      </c>
      <c r="M84" s="72">
        <f>IF(S81="","",S81)</f>
        <v>21</v>
      </c>
      <c r="N84" s="42" t="str">
        <f>IF(M84="","","-")</f>
        <v>-</v>
      </c>
      <c r="O84" s="73">
        <f>IF(Q81="","",Q81)</f>
        <v>15</v>
      </c>
      <c r="P84" s="2" t="str">
        <f>IF(T81="","",IF(T81="○","×",IF(T81="×","○")))</f>
        <v>○</v>
      </c>
      <c r="Q84" s="324"/>
      <c r="R84" s="307"/>
      <c r="S84" s="307"/>
      <c r="T84" s="308"/>
      <c r="U84" s="517" t="str">
        <f>RANK(AH85,AH76:AH85)&amp;"位"</f>
        <v>2位</v>
      </c>
      <c r="V84" s="480"/>
      <c r="W84" s="480"/>
      <c r="X84" s="481"/>
      <c r="Y84" s="4"/>
      <c r="Z84" s="48"/>
      <c r="AA84" s="49"/>
      <c r="AB84" s="48"/>
      <c r="AC84" s="49"/>
      <c r="AD84" s="50"/>
      <c r="AE84" s="49"/>
      <c r="AF84" s="49"/>
      <c r="AG84" s="50"/>
      <c r="AM84" s="113" t="s">
        <v>385</v>
      </c>
      <c r="AN84" s="117" t="s">
        <v>20</v>
      </c>
      <c r="AO84" s="62">
        <f>IF(BC75="","",BC75)</f>
        <v>16</v>
      </c>
      <c r="AP84" s="42" t="str">
        <f t="shared" si="5"/>
        <v>-</v>
      </c>
      <c r="AQ84" s="63">
        <f>IF(BA75="","",BA75)</f>
        <v>21</v>
      </c>
      <c r="AR84" s="371" t="str">
        <f>IF(BD75="","",IF(BD75="○","×",IF(BD75="×","○")))</f>
        <v>○</v>
      </c>
      <c r="AS84" s="70">
        <f>IF(BC78="","",BC78)</f>
        <v>21</v>
      </c>
      <c r="AT84" s="69" t="str">
        <f t="shared" si="7"/>
        <v>-</v>
      </c>
      <c r="AU84" s="63">
        <f>IF(BA78="","",BA78)</f>
        <v>10</v>
      </c>
      <c r="AV84" s="371" t="str">
        <f>IF(BD78="","",IF(BD78="○","×",IF(BD78="×","○")))</f>
        <v>○</v>
      </c>
      <c r="AW84" s="72">
        <f>IF(BC81="","",BC81)</f>
        <v>21</v>
      </c>
      <c r="AX84" s="42" t="str">
        <f>IF(AW84="","","-")</f>
        <v>-</v>
      </c>
      <c r="AY84" s="73">
        <f>IF(BA81="","",BA81)</f>
        <v>11</v>
      </c>
      <c r="AZ84" s="2" t="str">
        <f>IF(BD81="","",IF(BD81="○","×",IF(BD81="×","○")))</f>
        <v>○</v>
      </c>
      <c r="BA84" s="324"/>
      <c r="BB84" s="307"/>
      <c r="BC84" s="307"/>
      <c r="BD84" s="308"/>
      <c r="BE84" s="377" t="s">
        <v>253</v>
      </c>
      <c r="BF84" s="378"/>
      <c r="BG84" s="378"/>
      <c r="BH84" s="379"/>
      <c r="BI84" s="4"/>
      <c r="BJ84" s="48"/>
      <c r="BK84" s="49"/>
      <c r="BL84" s="48"/>
      <c r="BM84" s="49"/>
      <c r="BN84" s="50"/>
      <c r="BO84" s="49"/>
      <c r="BP84" s="49"/>
      <c r="BQ84" s="50"/>
      <c r="BR84" s="4"/>
      <c r="BS84" s="4"/>
      <c r="BT84" s="4"/>
      <c r="BU84" s="4"/>
      <c r="BV84" s="4"/>
      <c r="BW84" s="4"/>
    </row>
    <row r="85" spans="3:75" ht="12" customHeight="1">
      <c r="C85" s="113" t="s">
        <v>150</v>
      </c>
      <c r="D85" s="118" t="s">
        <v>3</v>
      </c>
      <c r="E85" s="62">
        <f>IF(S76="","",S76)</f>
        <v>21</v>
      </c>
      <c r="F85" s="42" t="str">
        <f t="shared" si="4"/>
        <v>-</v>
      </c>
      <c r="G85" s="63">
        <f>IF(Q76="","",Q76)</f>
        <v>16</v>
      </c>
      <c r="H85" s="372"/>
      <c r="I85" s="70">
        <f>IF(S79="","",S79)</f>
        <v>21</v>
      </c>
      <c r="J85" s="42" t="str">
        <f t="shared" si="6"/>
        <v>-</v>
      </c>
      <c r="K85" s="63">
        <f>IF(Q79="","",Q79)</f>
        <v>20</v>
      </c>
      <c r="L85" s="372"/>
      <c r="M85" s="70">
        <f>IF(S82="","",S82)</f>
        <v>21</v>
      </c>
      <c r="N85" s="42" t="str">
        <f>IF(M85="","","-")</f>
        <v>-</v>
      </c>
      <c r="O85" s="63">
        <f>IF(Q82="","",Q82)</f>
        <v>19</v>
      </c>
      <c r="P85" s="3" t="str">
        <f>IF(R82="","",R82)</f>
        <v>-</v>
      </c>
      <c r="Q85" s="309"/>
      <c r="R85" s="310"/>
      <c r="S85" s="310"/>
      <c r="T85" s="311"/>
      <c r="U85" s="482"/>
      <c r="V85" s="483"/>
      <c r="W85" s="483"/>
      <c r="X85" s="484"/>
      <c r="Y85" s="4"/>
      <c r="Z85" s="47">
        <f>COUNTIF(E84:T86,"○")</f>
        <v>2</v>
      </c>
      <c r="AA85" s="29">
        <f>COUNTIF(E84:T86,"×")</f>
        <v>1</v>
      </c>
      <c r="AB85" s="53">
        <f>(IF((E84&gt;G84),1,0))+(IF((E85&gt;G85),1,0))+(IF((E86&gt;G86),1,0))+(IF((I84&gt;K84),1,0))+(IF((I85&gt;K85),1,0))+(IF((I86&gt;K86),1,0))+(IF((M84&gt;O84),1,0))+(IF((M85&gt;O85),1,0))+(IF((M86&gt;O86),1,0))+(IF((Q84&gt;S84),1,0))+(IF((Q85&gt;S85),1,0))+(IF((Q86&gt;S86),1,0))</f>
        <v>5</v>
      </c>
      <c r="AC85" s="54">
        <f>(IF((E84&lt;G84),1,0))+(IF((E85&lt;G85),1,0))+(IF((E86&lt;G86),1,0))+(IF((I84&lt;K84),1,0))+(IF((I85&lt;K85),1,0))+(IF((I86&lt;K86),1,0))+(IF((M84&lt;O84),1,0))+(IF((M85&lt;O85),1,0))+(IF((M86&lt;O86),1,0))+(IF((Q84&lt;S84),1,0))+(IF((Q85&lt;S85),1,0))+(IF((Q86&lt;S86),1,0))</f>
        <v>3</v>
      </c>
      <c r="AD85" s="55">
        <f>AB85-AC85</f>
        <v>2</v>
      </c>
      <c r="AE85" s="29">
        <f>SUM(E84:E86,I84:I86,M84:M86,Q84:Q86)</f>
        <v>146</v>
      </c>
      <c r="AF85" s="29">
        <f>SUM(G84:G86,K84:K86,O84:O86,S84:S86)</f>
        <v>153</v>
      </c>
      <c r="AG85" s="51">
        <f>AE85-AF85</f>
        <v>-7</v>
      </c>
      <c r="AH85" s="4">
        <f>(Z85-AA85)*10000+AD85*1000+AG85</f>
        <v>11993</v>
      </c>
      <c r="AM85" s="113" t="s">
        <v>53</v>
      </c>
      <c r="AN85" s="118" t="s">
        <v>305</v>
      </c>
      <c r="AO85" s="62">
        <f>IF(BC76="","",BC76)</f>
        <v>21</v>
      </c>
      <c r="AP85" s="42" t="str">
        <f t="shared" si="5"/>
        <v>-</v>
      </c>
      <c r="AQ85" s="63">
        <f>IF(BA76="","",BA76)</f>
        <v>17</v>
      </c>
      <c r="AR85" s="372"/>
      <c r="AS85" s="70">
        <f>IF(BC79="","",BC79)</f>
        <v>21</v>
      </c>
      <c r="AT85" s="42" t="str">
        <f t="shared" si="7"/>
        <v>-</v>
      </c>
      <c r="AU85" s="63">
        <f>IF(BA79="","",BA79)</f>
        <v>12</v>
      </c>
      <c r="AV85" s="372"/>
      <c r="AW85" s="70">
        <f>IF(BC82="","",BC82)</f>
        <v>21</v>
      </c>
      <c r="AX85" s="42" t="str">
        <f>IF(AW85="","","-")</f>
        <v>-</v>
      </c>
      <c r="AY85" s="63">
        <f>IF(BA82="","",BA82)</f>
        <v>7</v>
      </c>
      <c r="AZ85" s="3" t="str">
        <f>IF(BB82="","",BB82)</f>
        <v>-</v>
      </c>
      <c r="BA85" s="309"/>
      <c r="BB85" s="310"/>
      <c r="BC85" s="310"/>
      <c r="BD85" s="311"/>
      <c r="BE85" s="380"/>
      <c r="BF85" s="381"/>
      <c r="BG85" s="381"/>
      <c r="BH85" s="382"/>
      <c r="BI85" s="4"/>
      <c r="BJ85" s="47">
        <f>COUNTIF(AO84:BD86,"○")</f>
        <v>3</v>
      </c>
      <c r="BK85" s="29">
        <f>COUNTIF(AO84:BD86,"×")</f>
        <v>0</v>
      </c>
      <c r="BL85" s="53">
        <f>(IF((AO84&gt;AQ84),1,0))+(IF((AO85&gt;AQ85),1,0))+(IF((AO86&gt;AQ86),1,0))+(IF((AS84&gt;AU84),1,0))+(IF((AS85&gt;AU85),1,0))+(IF((AS86&gt;AU86),1,0))+(IF((AW84&gt;AY84),1,0))+(IF((AW85&gt;AY85),1,0))+(IF((AW86&gt;AY86),1,0))+(IF((BA84&gt;BC84),1,0))+(IF((BA85&gt;BC85),1,0))+(IF((BA86&gt;BC86),1,0))</f>
        <v>6</v>
      </c>
      <c r="BM85" s="54">
        <f>(IF((AO84&lt;AQ84),1,0))+(IF((AO85&lt;AQ85),1,0))+(IF((AO86&lt;AQ86),1,0))+(IF((AS84&lt;AU84),1,0))+(IF((AS85&lt;AU85),1,0))+(IF((AS86&lt;AU86),1,0))+(IF((AW84&lt;AY84),1,0))+(IF((AW85&lt;AY85),1,0))+(IF((AW86&lt;AY86),1,0))+(IF((BA84&lt;BC84),1,0))+(IF((BA85&lt;BC85),1,0))+(IF((BA86&lt;BC86),1,0))</f>
        <v>1</v>
      </c>
      <c r="BN85" s="55">
        <f>BL85-BM85</f>
        <v>5</v>
      </c>
      <c r="BO85" s="29">
        <f>SUM(AO84:AO86,AS84:AS86,AW84:AW86,BA84:BA86)</f>
        <v>142</v>
      </c>
      <c r="BP85" s="29">
        <f>SUM(AQ84:AQ86,AU84:AU86,AY84:AY86,BC84:BC86)</f>
        <v>97</v>
      </c>
      <c r="BQ85" s="51">
        <f>BO85-BP85</f>
        <v>45</v>
      </c>
      <c r="BR85" s="4"/>
      <c r="BS85" s="4"/>
      <c r="BT85" s="4"/>
      <c r="BU85" s="4"/>
      <c r="BV85" s="4"/>
      <c r="BW85" s="4"/>
    </row>
    <row r="86" spans="3:75" ht="12" customHeight="1" thickBot="1">
      <c r="C86" s="121"/>
      <c r="D86" s="122"/>
      <c r="E86" s="74">
        <f>IF(S77="","",S77)</f>
        <v>21</v>
      </c>
      <c r="F86" s="75" t="str">
        <f t="shared" si="4"/>
        <v>-</v>
      </c>
      <c r="G86" s="76">
        <f>IF(Q77="","",Q77)</f>
        <v>20</v>
      </c>
      <c r="H86" s="373"/>
      <c r="I86" s="77">
        <f>IF(S80="","",S80)</f>
        <v>20</v>
      </c>
      <c r="J86" s="75" t="str">
        <f t="shared" si="6"/>
        <v>-</v>
      </c>
      <c r="K86" s="76">
        <f>IF(Q80="","",Q80)</f>
        <v>21</v>
      </c>
      <c r="L86" s="373"/>
      <c r="M86" s="77">
        <f>IF(S83="","",S83)</f>
      </c>
      <c r="N86" s="75">
        <f>IF(M86="","","-")</f>
      </c>
      <c r="O86" s="76">
        <f>IF(Q83="","",Q83)</f>
      </c>
      <c r="P86" s="78">
        <f>IF(R83="","",R83)</f>
      </c>
      <c r="Q86" s="312"/>
      <c r="R86" s="313"/>
      <c r="S86" s="313"/>
      <c r="T86" s="303"/>
      <c r="U86" s="79">
        <f>Z85</f>
        <v>2</v>
      </c>
      <c r="V86" s="80" t="s">
        <v>15</v>
      </c>
      <c r="W86" s="80">
        <f>AA85</f>
        <v>1</v>
      </c>
      <c r="X86" s="81" t="s">
        <v>10</v>
      </c>
      <c r="Y86" s="4"/>
      <c r="Z86" s="66"/>
      <c r="AA86" s="67"/>
      <c r="AB86" s="66"/>
      <c r="AC86" s="67"/>
      <c r="AD86" s="68"/>
      <c r="AE86" s="67"/>
      <c r="AF86" s="67"/>
      <c r="AG86" s="68"/>
      <c r="AM86" s="121"/>
      <c r="AN86" s="122"/>
      <c r="AO86" s="74">
        <f>IF(BC77="","",BC77)</f>
        <v>21</v>
      </c>
      <c r="AP86" s="75" t="str">
        <f t="shared" si="5"/>
        <v>-</v>
      </c>
      <c r="AQ86" s="76">
        <f>IF(BA77="","",BA77)</f>
        <v>19</v>
      </c>
      <c r="AR86" s="373"/>
      <c r="AS86" s="77">
        <f>IF(BC80="","",BC80)</f>
      </c>
      <c r="AT86" s="75">
        <f t="shared" si="7"/>
      </c>
      <c r="AU86" s="76">
        <f>IF(BA80="","",BA80)</f>
      </c>
      <c r="AV86" s="373"/>
      <c r="AW86" s="77">
        <f>IF(BC83="","",BC83)</f>
      </c>
      <c r="AX86" s="75">
        <f>IF(AW86="","","-")</f>
      </c>
      <c r="AY86" s="76">
        <f>IF(BA83="","",BA83)</f>
      </c>
      <c r="AZ86" s="78">
        <f>IF(BB83="","",BB83)</f>
      </c>
      <c r="BA86" s="312"/>
      <c r="BB86" s="313"/>
      <c r="BC86" s="313"/>
      <c r="BD86" s="303"/>
      <c r="BE86" s="79">
        <f>BJ85</f>
        <v>3</v>
      </c>
      <c r="BF86" s="80" t="s">
        <v>15</v>
      </c>
      <c r="BG86" s="80">
        <f>BK85</f>
        <v>0</v>
      </c>
      <c r="BH86" s="81" t="s">
        <v>10</v>
      </c>
      <c r="BI86" s="4"/>
      <c r="BJ86" s="66"/>
      <c r="BK86" s="67"/>
      <c r="BL86" s="66"/>
      <c r="BM86" s="67"/>
      <c r="BN86" s="68"/>
      <c r="BO86" s="67"/>
      <c r="BP86" s="67"/>
      <c r="BQ86" s="68"/>
      <c r="BR86" s="4"/>
      <c r="BS86" s="4"/>
      <c r="BT86" s="4"/>
      <c r="BU86" s="4"/>
      <c r="BV86" s="4"/>
      <c r="BW86" s="4"/>
    </row>
    <row r="87" spans="3:30" s="4" customFormat="1" ht="15.75" customHeight="1">
      <c r="C87" s="8"/>
      <c r="D87" s="82"/>
      <c r="E87" s="83"/>
      <c r="F87" s="84"/>
      <c r="G87" s="83"/>
      <c r="H87" s="28"/>
      <c r="I87" s="83"/>
      <c r="J87" s="84"/>
      <c r="K87" s="83"/>
      <c r="L87" s="28"/>
      <c r="M87" s="83"/>
      <c r="N87" s="84"/>
      <c r="O87" s="83"/>
      <c r="P87" s="83"/>
      <c r="Q87" s="28"/>
      <c r="R87" s="28"/>
      <c r="S87" s="28"/>
      <c r="T87" s="28"/>
      <c r="U87" s="85"/>
      <c r="V87" s="85"/>
      <c r="W87" s="85"/>
      <c r="X87" s="85"/>
      <c r="Y87" s="9"/>
      <c r="Z87" s="28"/>
      <c r="AA87" s="28"/>
      <c r="AB87" s="39"/>
      <c r="AC87" s="39"/>
      <c r="AD87" s="40"/>
    </row>
    <row r="88" spans="3:73" ht="12" customHeight="1">
      <c r="C88" s="11"/>
      <c r="D88" s="34"/>
      <c r="E88" s="35"/>
      <c r="F88" s="35"/>
      <c r="G88" s="35"/>
      <c r="H88" s="35"/>
      <c r="I88" s="28"/>
      <c r="J88" s="28"/>
      <c r="K88" s="28"/>
      <c r="L88" s="28"/>
      <c r="M88" s="28"/>
      <c r="N88" s="8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4"/>
      <c r="AF88" s="4"/>
      <c r="AM88" s="92"/>
      <c r="AN88" s="9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</row>
    <row r="89" spans="3:71" ht="12" customHeight="1">
      <c r="C89" s="304" t="s">
        <v>302</v>
      </c>
      <c r="D89" s="304"/>
      <c r="E89" s="109"/>
      <c r="F89" s="109"/>
      <c r="G89" s="109"/>
      <c r="H89" s="5"/>
      <c r="I89" s="5"/>
      <c r="J89" s="5"/>
      <c r="K89" s="5"/>
      <c r="L89" s="5"/>
      <c r="M89" s="5"/>
      <c r="N89" s="229" t="s">
        <v>198</v>
      </c>
      <c r="O89" s="230"/>
      <c r="P89" s="230"/>
      <c r="Q89" s="230"/>
      <c r="R89" s="230"/>
      <c r="S89" s="230"/>
      <c r="T89" s="230"/>
      <c r="U89" s="230"/>
      <c r="V89" s="230"/>
      <c r="W89" s="230"/>
      <c r="X89" s="231"/>
      <c r="Y89" s="229" t="s">
        <v>236</v>
      </c>
      <c r="Z89" s="231"/>
      <c r="AA89" s="4"/>
      <c r="AB89" s="4"/>
      <c r="AC89" s="4"/>
      <c r="AD89" s="4"/>
      <c r="AE89" s="4"/>
      <c r="AF89" s="4"/>
      <c r="AK89" s="9"/>
      <c r="AL89" s="9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</row>
    <row r="90" spans="3:71" ht="12" customHeight="1">
      <c r="C90" s="304"/>
      <c r="D90" s="304"/>
      <c r="E90" s="35"/>
      <c r="F90" s="35"/>
      <c r="G90" s="28"/>
      <c r="H90" s="28"/>
      <c r="I90" s="28"/>
      <c r="J90" s="28"/>
      <c r="K90" s="28"/>
      <c r="L90" s="8"/>
      <c r="M90" s="11"/>
      <c r="N90" s="580" t="s">
        <v>194</v>
      </c>
      <c r="O90" s="581"/>
      <c r="P90" s="581"/>
      <c r="Q90" s="581"/>
      <c r="R90" s="581"/>
      <c r="S90" s="592" t="s">
        <v>23</v>
      </c>
      <c r="T90" s="592"/>
      <c r="U90" s="592"/>
      <c r="V90" s="592"/>
      <c r="W90" s="593"/>
      <c r="X90" s="11"/>
      <c r="Y90" s="580" t="s">
        <v>289</v>
      </c>
      <c r="Z90" s="581"/>
      <c r="AA90" s="581"/>
      <c r="AB90" s="581"/>
      <c r="AC90" s="581"/>
      <c r="AD90" s="592" t="s">
        <v>231</v>
      </c>
      <c r="AE90" s="592"/>
      <c r="AF90" s="592"/>
      <c r="AG90" s="592"/>
      <c r="AH90" s="593"/>
      <c r="AK90" s="9"/>
      <c r="AL90" s="9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</row>
    <row r="91" spans="3:71" ht="12" customHeight="1">
      <c r="C91" s="304"/>
      <c r="D91" s="304"/>
      <c r="E91" s="35"/>
      <c r="F91" s="35"/>
      <c r="G91" s="28"/>
      <c r="H91" s="28"/>
      <c r="I91" s="28"/>
      <c r="J91" s="28"/>
      <c r="K91" s="28"/>
      <c r="L91" s="8"/>
      <c r="M91" s="11"/>
      <c r="N91" s="527" t="s">
        <v>290</v>
      </c>
      <c r="O91" s="528"/>
      <c r="P91" s="528"/>
      <c r="Q91" s="528"/>
      <c r="R91" s="528"/>
      <c r="S91" s="494" t="s">
        <v>23</v>
      </c>
      <c r="T91" s="494"/>
      <c r="U91" s="494"/>
      <c r="V91" s="494"/>
      <c r="W91" s="495"/>
      <c r="X91" s="11"/>
      <c r="Y91" s="527" t="s">
        <v>291</v>
      </c>
      <c r="Z91" s="528"/>
      <c r="AA91" s="528"/>
      <c r="AB91" s="528"/>
      <c r="AC91" s="528"/>
      <c r="AD91" s="494" t="s">
        <v>243</v>
      </c>
      <c r="AE91" s="494"/>
      <c r="AF91" s="494"/>
      <c r="AG91" s="494"/>
      <c r="AH91" s="495"/>
      <c r="AK91" s="9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</row>
    <row r="92" spans="3:71" ht="12" customHeight="1">
      <c r="C92" s="304"/>
      <c r="D92" s="304"/>
      <c r="E92" s="109"/>
      <c r="F92" s="109"/>
      <c r="G92" s="109"/>
      <c r="H92" s="5"/>
      <c r="I92" s="5"/>
      <c r="J92" s="5"/>
      <c r="K92" s="5"/>
      <c r="L92" s="5"/>
      <c r="M92" s="5"/>
      <c r="N92" s="5"/>
      <c r="O92" s="5"/>
      <c r="P92" s="5"/>
      <c r="Q92" s="11"/>
      <c r="R92" s="11"/>
      <c r="S92" s="192" t="s">
        <v>285</v>
      </c>
      <c r="T92" s="172"/>
      <c r="U92" s="172"/>
      <c r="V92" s="172"/>
      <c r="W92" s="11"/>
      <c r="X92" s="11"/>
      <c r="Y92" s="11"/>
      <c r="Z92" s="11"/>
      <c r="AA92" s="11"/>
      <c r="AB92" s="11"/>
      <c r="AC92" s="4"/>
      <c r="AD92" s="4"/>
      <c r="AE92" s="4"/>
      <c r="AF92" s="4"/>
      <c r="AH92" s="11"/>
      <c r="AI92" s="11"/>
      <c r="AJ92" s="11"/>
      <c r="AK92" s="9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</row>
    <row r="93" spans="3:71" ht="12" customHeight="1" thickBot="1">
      <c r="C93" s="11"/>
      <c r="D93" s="34"/>
      <c r="E93" s="529" t="s">
        <v>130</v>
      </c>
      <c r="F93" s="530"/>
      <c r="G93" s="530"/>
      <c r="H93" s="530"/>
      <c r="I93" s="530"/>
      <c r="J93" s="533" t="s">
        <v>142</v>
      </c>
      <c r="K93" s="533"/>
      <c r="L93" s="533"/>
      <c r="M93" s="533"/>
      <c r="N93" s="534"/>
      <c r="O93" s="28"/>
      <c r="P93" s="28"/>
      <c r="Q93" s="86"/>
      <c r="R93" s="86"/>
      <c r="S93" s="191" t="s">
        <v>286</v>
      </c>
      <c r="T93" s="173"/>
      <c r="U93" s="173"/>
      <c r="V93" s="173"/>
      <c r="W93" s="580" t="s">
        <v>194</v>
      </c>
      <c r="X93" s="581"/>
      <c r="Y93" s="581"/>
      <c r="Z93" s="581"/>
      <c r="AA93" s="581"/>
      <c r="AB93" s="592" t="s">
        <v>237</v>
      </c>
      <c r="AC93" s="592"/>
      <c r="AD93" s="592"/>
      <c r="AE93" s="592"/>
      <c r="AF93" s="593"/>
      <c r="AK93" s="9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</row>
    <row r="94" spans="3:71" ht="12" customHeight="1" thickTop="1">
      <c r="C94" s="11"/>
      <c r="D94" s="34"/>
      <c r="E94" s="531" t="s">
        <v>30</v>
      </c>
      <c r="F94" s="532"/>
      <c r="G94" s="532"/>
      <c r="H94" s="532"/>
      <c r="I94" s="532"/>
      <c r="J94" s="578" t="s">
        <v>172</v>
      </c>
      <c r="K94" s="578"/>
      <c r="L94" s="578"/>
      <c r="M94" s="578"/>
      <c r="N94" s="579"/>
      <c r="O94" s="87"/>
      <c r="P94" s="87"/>
      <c r="Q94" s="87"/>
      <c r="R94" s="88"/>
      <c r="S94" s="8" t="s">
        <v>287</v>
      </c>
      <c r="T94" s="28"/>
      <c r="U94" s="28"/>
      <c r="V94" s="28"/>
      <c r="W94" s="527" t="s">
        <v>252</v>
      </c>
      <c r="X94" s="528"/>
      <c r="Y94" s="528"/>
      <c r="Z94" s="528"/>
      <c r="AA94" s="528"/>
      <c r="AB94" s="494" t="s">
        <v>195</v>
      </c>
      <c r="AC94" s="494"/>
      <c r="AD94" s="494"/>
      <c r="AE94" s="494"/>
      <c r="AF94" s="495"/>
      <c r="AK94" s="9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</row>
    <row r="95" spans="3:73" ht="12" customHeight="1">
      <c r="C95" s="12"/>
      <c r="D95" s="89"/>
      <c r="E95" s="63"/>
      <c r="F95" s="42"/>
      <c r="G95" s="63"/>
      <c r="H95" s="29"/>
      <c r="I95" s="63"/>
      <c r="J95" s="42"/>
      <c r="K95" s="63"/>
      <c r="L95" s="29"/>
      <c r="M95" s="63"/>
      <c r="N95" s="42"/>
      <c r="O95" s="63"/>
      <c r="P95" s="63"/>
      <c r="Q95" s="29"/>
      <c r="R95" s="29"/>
      <c r="S95" s="29"/>
      <c r="T95" s="29"/>
      <c r="U95" s="60"/>
      <c r="V95" s="60"/>
      <c r="W95" s="60"/>
      <c r="X95" s="60"/>
      <c r="Y95" s="4"/>
      <c r="Z95" s="29"/>
      <c r="AA95" s="29"/>
      <c r="AB95" s="29"/>
      <c r="AC95" s="29"/>
      <c r="AD95" s="29"/>
      <c r="AE95" s="29"/>
      <c r="AF95" s="29"/>
      <c r="AG95" s="29"/>
      <c r="AM95" s="9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</row>
    <row r="96" spans="3:73" ht="12" customHeight="1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90"/>
      <c r="AG96" s="90"/>
      <c r="AH96" s="90"/>
      <c r="AI96" s="90"/>
      <c r="AJ96" s="90"/>
      <c r="AK96" s="90"/>
      <c r="AL96" s="91"/>
      <c r="AM96" s="9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</row>
    <row r="97" spans="3:73" ht="12" customHeight="1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90"/>
      <c r="AG97" s="90"/>
      <c r="AH97" s="90"/>
      <c r="AI97" s="90"/>
      <c r="AJ97" s="90"/>
      <c r="AK97" s="90"/>
      <c r="AL97" s="92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</row>
    <row r="98" spans="3:73" ht="9.75" customHeight="1">
      <c r="C98" s="304" t="s">
        <v>208</v>
      </c>
      <c r="D98" s="304"/>
      <c r="E98" s="456" t="str">
        <f>C124</f>
        <v>秦宏樹</v>
      </c>
      <c r="F98" s="457"/>
      <c r="G98" s="457"/>
      <c r="H98" s="457"/>
      <c r="I98" s="457"/>
      <c r="J98" s="457"/>
      <c r="K98" s="535" t="str">
        <f>D124</f>
        <v>三島高校</v>
      </c>
      <c r="L98" s="457"/>
      <c r="M98" s="457"/>
      <c r="N98" s="457"/>
      <c r="O98" s="457"/>
      <c r="P98" s="536"/>
      <c r="Q98" s="340" t="s">
        <v>185</v>
      </c>
      <c r="R98" s="341"/>
      <c r="S98" s="341"/>
      <c r="T98" s="471"/>
      <c r="U98" s="93"/>
      <c r="V98" s="12"/>
      <c r="W98" s="12"/>
      <c r="X98" s="94"/>
      <c r="Y98" s="94"/>
      <c r="Z98" s="94"/>
      <c r="AA98" s="94"/>
      <c r="AB98" s="94"/>
      <c r="AC98" s="94"/>
      <c r="AD98" s="90"/>
      <c r="AE98" s="90"/>
      <c r="AF98" s="90"/>
      <c r="AG98" s="90"/>
      <c r="AH98" s="90"/>
      <c r="AI98" s="90"/>
      <c r="AJ98" s="90"/>
      <c r="AK98" s="90"/>
      <c r="AL98" s="90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</row>
    <row r="99" spans="3:73" ht="9.75" customHeight="1">
      <c r="C99" s="304"/>
      <c r="D99" s="304"/>
      <c r="E99" s="458" t="str">
        <f>C125</f>
        <v>京極凌</v>
      </c>
      <c r="F99" s="459"/>
      <c r="G99" s="459"/>
      <c r="H99" s="459"/>
      <c r="I99" s="459"/>
      <c r="J99" s="459"/>
      <c r="K99" s="537" t="str">
        <f>D125</f>
        <v>三島高校</v>
      </c>
      <c r="L99" s="459"/>
      <c r="M99" s="459"/>
      <c r="N99" s="459"/>
      <c r="O99" s="459"/>
      <c r="P99" s="538"/>
      <c r="Q99" s="343"/>
      <c r="R99" s="344"/>
      <c r="S99" s="344"/>
      <c r="T99" s="472"/>
      <c r="U99" s="26">
        <v>21</v>
      </c>
      <c r="V99" s="26">
        <v>16</v>
      </c>
      <c r="W99" s="27">
        <v>18</v>
      </c>
      <c r="X99" s="94"/>
      <c r="Y99" s="94"/>
      <c r="Z99" s="94"/>
      <c r="AA99" s="94"/>
      <c r="AB99" s="94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</row>
    <row r="100" spans="3:73" ht="1.5" customHeight="1">
      <c r="C100" s="304"/>
      <c r="D100" s="304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32"/>
      <c r="R100" s="32"/>
      <c r="S100" s="32"/>
      <c r="T100" s="32"/>
      <c r="U100" s="12"/>
      <c r="V100" s="12"/>
      <c r="W100" s="12"/>
      <c r="X100" s="95"/>
      <c r="Y100" s="96"/>
      <c r="Z100" s="94"/>
      <c r="AA100" s="94"/>
      <c r="AB100" s="94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</row>
    <row r="101" spans="3:73" ht="9.75" customHeight="1" thickBot="1">
      <c r="C101" s="304"/>
      <c r="D101" s="304"/>
      <c r="E101" s="456" t="str">
        <f>AM139</f>
        <v>山本真聖</v>
      </c>
      <c r="F101" s="457"/>
      <c r="G101" s="457"/>
      <c r="H101" s="457"/>
      <c r="I101" s="457"/>
      <c r="J101" s="457"/>
      <c r="K101" s="535" t="str">
        <f>AN139</f>
        <v>土居中</v>
      </c>
      <c r="L101" s="457"/>
      <c r="M101" s="457"/>
      <c r="N101" s="457"/>
      <c r="O101" s="457"/>
      <c r="P101" s="536"/>
      <c r="Q101" s="341" t="s">
        <v>186</v>
      </c>
      <c r="R101" s="341"/>
      <c r="S101" s="341"/>
      <c r="T101" s="342"/>
      <c r="U101" s="175">
        <v>15</v>
      </c>
      <c r="V101" s="176">
        <v>21</v>
      </c>
      <c r="W101" s="177">
        <v>21</v>
      </c>
      <c r="X101" s="12"/>
      <c r="Y101" s="16"/>
      <c r="Z101" s="13"/>
      <c r="AA101" s="13"/>
      <c r="AB101" s="13"/>
      <c r="AC101" s="97"/>
      <c r="AD101" s="98"/>
      <c r="AE101" s="98"/>
      <c r="AF101" s="90"/>
      <c r="AG101" s="90"/>
      <c r="AH101" s="90"/>
      <c r="AI101" s="90"/>
      <c r="AJ101" s="90"/>
      <c r="AK101" s="90"/>
      <c r="AL101" s="90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</row>
    <row r="102" spans="3:73" ht="9.75" customHeight="1" thickTop="1">
      <c r="C102" s="271" t="s">
        <v>219</v>
      </c>
      <c r="D102" s="127"/>
      <c r="E102" s="458" t="str">
        <f>AM140</f>
        <v>合田清彦</v>
      </c>
      <c r="F102" s="459"/>
      <c r="G102" s="459"/>
      <c r="H102" s="459"/>
      <c r="I102" s="459"/>
      <c r="J102" s="459"/>
      <c r="K102" s="537" t="str">
        <f>AN140</f>
        <v>土居中</v>
      </c>
      <c r="L102" s="459"/>
      <c r="M102" s="459"/>
      <c r="N102" s="459"/>
      <c r="O102" s="459"/>
      <c r="P102" s="538"/>
      <c r="Q102" s="344"/>
      <c r="R102" s="344"/>
      <c r="S102" s="344"/>
      <c r="T102" s="344"/>
      <c r="U102" s="21"/>
      <c r="V102" s="12"/>
      <c r="W102" s="23">
        <v>21</v>
      </c>
      <c r="X102" s="23">
        <v>15</v>
      </c>
      <c r="Y102" s="99">
        <v>17</v>
      </c>
      <c r="Z102" s="13"/>
      <c r="AA102" s="13"/>
      <c r="AB102" s="13"/>
      <c r="AC102" s="97"/>
      <c r="AD102" s="98"/>
      <c r="AE102" s="98"/>
      <c r="AF102" s="90"/>
      <c r="AG102" s="90"/>
      <c r="AH102" s="90"/>
      <c r="AI102" s="90"/>
      <c r="AJ102" s="90"/>
      <c r="AK102" s="90"/>
      <c r="AL102" s="90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</row>
    <row r="103" spans="3:73" ht="1.5" customHeight="1">
      <c r="C103" s="108"/>
      <c r="D103" s="127"/>
      <c r="E103" s="290"/>
      <c r="F103" s="291"/>
      <c r="G103" s="291"/>
      <c r="H103" s="291"/>
      <c r="I103" s="291"/>
      <c r="J103" s="291"/>
      <c r="K103" s="291"/>
      <c r="L103" s="291"/>
      <c r="M103" s="291"/>
      <c r="N103" s="291"/>
      <c r="O103" s="291"/>
      <c r="P103" s="291"/>
      <c r="Q103" s="1"/>
      <c r="R103" s="1"/>
      <c r="S103" s="1"/>
      <c r="T103" s="1"/>
      <c r="U103" s="12"/>
      <c r="V103" s="12"/>
      <c r="W103" s="12"/>
      <c r="X103" s="12"/>
      <c r="Y103" s="16"/>
      <c r="Z103" s="93"/>
      <c r="AA103" s="93"/>
      <c r="AB103" s="13"/>
      <c r="AC103" s="97"/>
      <c r="AD103" s="100"/>
      <c r="AE103" s="100"/>
      <c r="AF103" s="4"/>
      <c r="AH103" s="101"/>
      <c r="AL103" s="92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</row>
    <row r="104" spans="3:73" ht="9.75" customHeight="1" thickBot="1">
      <c r="C104" s="108"/>
      <c r="D104" s="127"/>
      <c r="E104" s="456" t="str">
        <f>C145</f>
        <v>仙波史也</v>
      </c>
      <c r="F104" s="457"/>
      <c r="G104" s="457"/>
      <c r="H104" s="457"/>
      <c r="I104" s="457"/>
      <c r="J104" s="457"/>
      <c r="K104" s="535" t="s">
        <v>240</v>
      </c>
      <c r="L104" s="457"/>
      <c r="M104" s="457"/>
      <c r="N104" s="457"/>
      <c r="O104" s="457"/>
      <c r="P104" s="536"/>
      <c r="Q104" s="410" t="s">
        <v>187</v>
      </c>
      <c r="R104" s="411"/>
      <c r="S104" s="411"/>
      <c r="T104" s="412"/>
      <c r="U104" s="12"/>
      <c r="V104" s="12"/>
      <c r="W104" s="23">
        <v>19</v>
      </c>
      <c r="X104" s="23">
        <v>21</v>
      </c>
      <c r="Y104" s="182">
        <v>21</v>
      </c>
      <c r="Z104" s="12"/>
      <c r="AA104" s="16"/>
      <c r="AB104" s="12"/>
      <c r="AC104" s="29"/>
      <c r="AD104" s="91"/>
      <c r="AE104" s="91"/>
      <c r="AF104" s="92"/>
      <c r="AG104" s="92"/>
      <c r="AH104" s="92"/>
      <c r="AI104" s="92"/>
      <c r="AJ104" s="92"/>
      <c r="AK104" s="92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</row>
    <row r="105" spans="3:73" ht="9.75" customHeight="1" thickTop="1">
      <c r="C105" s="271" t="s">
        <v>173</v>
      </c>
      <c r="D105" s="127"/>
      <c r="E105" s="458" t="str">
        <f>C146</f>
        <v>横山昴成</v>
      </c>
      <c r="F105" s="459"/>
      <c r="G105" s="459"/>
      <c r="H105" s="459"/>
      <c r="I105" s="459"/>
      <c r="J105" s="459"/>
      <c r="K105" s="537" t="s">
        <v>247</v>
      </c>
      <c r="L105" s="459"/>
      <c r="M105" s="459"/>
      <c r="N105" s="459"/>
      <c r="O105" s="459"/>
      <c r="P105" s="538"/>
      <c r="Q105" s="413"/>
      <c r="R105" s="414"/>
      <c r="S105" s="414"/>
      <c r="T105" s="415"/>
      <c r="U105" s="169">
        <v>21</v>
      </c>
      <c r="V105" s="170">
        <v>21</v>
      </c>
      <c r="W105" s="170"/>
      <c r="X105" s="186"/>
      <c r="Y105" s="179"/>
      <c r="Z105" s="12"/>
      <c r="AA105" s="16"/>
      <c r="AB105" s="12"/>
      <c r="AC105" s="29"/>
      <c r="AD105" s="91"/>
      <c r="AE105" s="91"/>
      <c r="AF105" s="92"/>
      <c r="AG105" s="92"/>
      <c r="AH105" s="92"/>
      <c r="AI105" s="92"/>
      <c r="AJ105" s="92"/>
      <c r="AK105" s="92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</row>
    <row r="106" spans="3:73" ht="1.5" customHeight="1" thickBot="1">
      <c r="C106" s="271"/>
      <c r="D106" s="127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1"/>
      <c r="R106" s="1"/>
      <c r="S106" s="1"/>
      <c r="T106" s="1"/>
      <c r="U106" s="12"/>
      <c r="V106" s="12"/>
      <c r="W106" s="12"/>
      <c r="X106" s="183"/>
      <c r="Y106" s="184"/>
      <c r="Z106" s="12"/>
      <c r="AA106" s="16"/>
      <c r="AB106" s="12"/>
      <c r="AC106" s="29"/>
      <c r="AE106" s="100"/>
      <c r="AF106" s="4"/>
      <c r="AG106" s="22"/>
      <c r="AH106" s="22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</row>
    <row r="107" spans="3:73" ht="9.75" customHeight="1" thickTop="1">
      <c r="C107" s="271" t="s">
        <v>175</v>
      </c>
      <c r="D107" s="127"/>
      <c r="E107" s="456" t="str">
        <f>AM133</f>
        <v>仙波直久</v>
      </c>
      <c r="F107" s="457"/>
      <c r="G107" s="457"/>
      <c r="H107" s="457"/>
      <c r="I107" s="457"/>
      <c r="J107" s="457"/>
      <c r="K107" s="535" t="str">
        <f>AN133</f>
        <v>川之江</v>
      </c>
      <c r="L107" s="457"/>
      <c r="M107" s="457"/>
      <c r="N107" s="457"/>
      <c r="O107" s="457"/>
      <c r="P107" s="536"/>
      <c r="Q107" s="416" t="s">
        <v>188</v>
      </c>
      <c r="R107" s="341"/>
      <c r="S107" s="341"/>
      <c r="T107" s="341"/>
      <c r="U107" s="18">
        <v>17</v>
      </c>
      <c r="V107" s="19">
        <v>15</v>
      </c>
      <c r="W107" s="33"/>
      <c r="X107" s="12"/>
      <c r="Y107" s="12"/>
      <c r="Z107" s="12"/>
      <c r="AA107" s="16"/>
      <c r="AB107" s="12"/>
      <c r="AC107" s="286" t="s">
        <v>0</v>
      </c>
      <c r="AD107" s="286"/>
      <c r="AE107" s="286"/>
      <c r="AF107" s="286"/>
      <c r="AG107" s="286"/>
      <c r="AH107" s="290"/>
      <c r="AI107" s="290"/>
      <c r="AJ107" s="290"/>
      <c r="AK107" s="290"/>
      <c r="AL107" s="290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</row>
    <row r="108" spans="3:73" ht="9.75" customHeight="1">
      <c r="C108" s="271" t="s">
        <v>176</v>
      </c>
      <c r="D108" s="127"/>
      <c r="E108" s="458" t="str">
        <f>AM134</f>
        <v>仙波紗代子</v>
      </c>
      <c r="F108" s="459"/>
      <c r="G108" s="459"/>
      <c r="H108" s="459"/>
      <c r="I108" s="459"/>
      <c r="J108" s="459"/>
      <c r="K108" s="537" t="str">
        <f>AN134</f>
        <v>川之江</v>
      </c>
      <c r="L108" s="459"/>
      <c r="M108" s="459"/>
      <c r="N108" s="459"/>
      <c r="O108" s="459"/>
      <c r="P108" s="538"/>
      <c r="Q108" s="417"/>
      <c r="R108" s="344"/>
      <c r="S108" s="344"/>
      <c r="T108" s="344"/>
      <c r="U108" s="21"/>
      <c r="V108" s="12"/>
      <c r="W108" s="12"/>
      <c r="X108" s="12"/>
      <c r="Y108" s="23">
        <v>13</v>
      </c>
      <c r="Z108" s="23">
        <v>19</v>
      </c>
      <c r="AA108" s="99"/>
      <c r="AB108" s="12"/>
      <c r="AC108" s="437" t="str">
        <f>E110</f>
        <v>河村拓哉</v>
      </c>
      <c r="AD108" s="438"/>
      <c r="AE108" s="438"/>
      <c r="AF108" s="438"/>
      <c r="AG108" s="438"/>
      <c r="AH108" s="443" t="s">
        <v>355</v>
      </c>
      <c r="AI108" s="438"/>
      <c r="AJ108" s="438"/>
      <c r="AK108" s="438"/>
      <c r="AL108" s="44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</row>
    <row r="109" spans="3:73" ht="1.5" customHeight="1" thickBot="1">
      <c r="C109" s="271"/>
      <c r="D109" s="127"/>
      <c r="E109" s="290"/>
      <c r="F109" s="291"/>
      <c r="G109" s="291"/>
      <c r="H109" s="291"/>
      <c r="I109" s="291"/>
      <c r="J109" s="291"/>
      <c r="K109" s="291"/>
      <c r="L109" s="291"/>
      <c r="M109" s="291"/>
      <c r="N109" s="291"/>
      <c r="O109" s="291"/>
      <c r="P109" s="291"/>
      <c r="Q109" s="1"/>
      <c r="R109" s="1"/>
      <c r="S109" s="1"/>
      <c r="T109" s="1"/>
      <c r="U109" s="12"/>
      <c r="V109" s="12"/>
      <c r="W109" s="12"/>
      <c r="X109" s="12"/>
      <c r="Y109" s="12"/>
      <c r="Z109" s="12"/>
      <c r="AA109" s="16"/>
      <c r="AB109" s="21"/>
      <c r="AC109" s="439"/>
      <c r="AD109" s="440"/>
      <c r="AE109" s="440"/>
      <c r="AF109" s="440"/>
      <c r="AG109" s="440"/>
      <c r="AH109" s="440"/>
      <c r="AI109" s="440"/>
      <c r="AJ109" s="440"/>
      <c r="AK109" s="440"/>
      <c r="AL109" s="445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</row>
    <row r="110" spans="3:73" ht="9.75" customHeight="1" thickBot="1" thickTop="1">
      <c r="C110" s="271" t="s">
        <v>177</v>
      </c>
      <c r="D110" s="127"/>
      <c r="E110" s="456" t="str">
        <f>AM124</f>
        <v>河村拓哉</v>
      </c>
      <c r="F110" s="457"/>
      <c r="G110" s="457"/>
      <c r="H110" s="457"/>
      <c r="I110" s="457"/>
      <c r="J110" s="457"/>
      <c r="K110" s="535" t="s">
        <v>143</v>
      </c>
      <c r="L110" s="457"/>
      <c r="M110" s="457"/>
      <c r="N110" s="457"/>
      <c r="O110" s="457"/>
      <c r="P110" s="536"/>
      <c r="Q110" s="340" t="s">
        <v>189</v>
      </c>
      <c r="R110" s="341"/>
      <c r="S110" s="341"/>
      <c r="T110" s="471"/>
      <c r="U110" s="12"/>
      <c r="V110" s="12"/>
      <c r="W110" s="12"/>
      <c r="X110" s="94"/>
      <c r="Y110" s="105">
        <v>21</v>
      </c>
      <c r="Z110" s="105">
        <v>21</v>
      </c>
      <c r="AA110" s="23"/>
      <c r="AB110" s="188"/>
      <c r="AC110" s="435" t="str">
        <f>E111</f>
        <v>越智政仁</v>
      </c>
      <c r="AD110" s="436"/>
      <c r="AE110" s="436"/>
      <c r="AF110" s="436"/>
      <c r="AG110" s="436"/>
      <c r="AH110" s="441" t="s">
        <v>355</v>
      </c>
      <c r="AI110" s="441"/>
      <c r="AJ110" s="441"/>
      <c r="AK110" s="441"/>
      <c r="AL110" s="442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</row>
    <row r="111" spans="3:73" ht="9.75" customHeight="1" thickBot="1" thickTop="1">
      <c r="C111" s="4"/>
      <c r="D111" s="4"/>
      <c r="E111" s="458" t="str">
        <f>AM125</f>
        <v>越智政仁</v>
      </c>
      <c r="F111" s="459"/>
      <c r="G111" s="459"/>
      <c r="H111" s="459"/>
      <c r="I111" s="459"/>
      <c r="J111" s="459"/>
      <c r="K111" s="537" t="s">
        <v>171</v>
      </c>
      <c r="L111" s="459"/>
      <c r="M111" s="459"/>
      <c r="N111" s="459"/>
      <c r="O111" s="459"/>
      <c r="P111" s="538"/>
      <c r="Q111" s="343"/>
      <c r="R111" s="344"/>
      <c r="S111" s="344"/>
      <c r="T111" s="472"/>
      <c r="U111" s="169">
        <v>21</v>
      </c>
      <c r="V111" s="170">
        <v>13</v>
      </c>
      <c r="W111" s="171">
        <v>21</v>
      </c>
      <c r="X111" s="94"/>
      <c r="Y111" s="94"/>
      <c r="Z111" s="94"/>
      <c r="AA111" s="12"/>
      <c r="AB111" s="186"/>
      <c r="AC111" s="693" t="s">
        <v>1</v>
      </c>
      <c r="AD111" s="693"/>
      <c r="AE111" s="693"/>
      <c r="AF111" s="693"/>
      <c r="AG111" s="693"/>
      <c r="AH111" s="693"/>
      <c r="AI111" s="693"/>
      <c r="AJ111" s="693"/>
      <c r="AK111" s="693"/>
      <c r="AL111" s="693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</row>
    <row r="112" spans="3:73" ht="1.5" customHeight="1" thickTop="1">
      <c r="C112" s="4"/>
      <c r="D112" s="4"/>
      <c r="E112" s="289"/>
      <c r="F112" s="289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32"/>
      <c r="R112" s="32"/>
      <c r="S112" s="32"/>
      <c r="T112" s="32"/>
      <c r="U112" s="12"/>
      <c r="V112" s="12"/>
      <c r="W112" s="12"/>
      <c r="X112" s="194"/>
      <c r="Y112" s="195"/>
      <c r="Z112" s="94"/>
      <c r="AA112" s="12"/>
      <c r="AB112" s="186"/>
      <c r="AC112" s="694"/>
      <c r="AD112" s="694"/>
      <c r="AE112" s="694"/>
      <c r="AF112" s="694"/>
      <c r="AG112" s="694"/>
      <c r="AH112" s="694"/>
      <c r="AI112" s="694"/>
      <c r="AJ112" s="694"/>
      <c r="AK112" s="694"/>
      <c r="AL112" s="69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</row>
    <row r="113" spans="3:73" ht="9.75" customHeight="1">
      <c r="C113" s="4"/>
      <c r="D113" s="4"/>
      <c r="E113" s="456" t="str">
        <f>C139</f>
        <v>続木正</v>
      </c>
      <c r="F113" s="457"/>
      <c r="G113" s="457"/>
      <c r="H113" s="457"/>
      <c r="I113" s="457"/>
      <c r="J113" s="457"/>
      <c r="K113" s="535" t="str">
        <f>D139</f>
        <v>タイム</v>
      </c>
      <c r="L113" s="457"/>
      <c r="M113" s="457"/>
      <c r="N113" s="457"/>
      <c r="O113" s="457"/>
      <c r="P113" s="536"/>
      <c r="Q113" s="341" t="s">
        <v>190</v>
      </c>
      <c r="R113" s="341"/>
      <c r="S113" s="341"/>
      <c r="T113" s="342"/>
      <c r="U113" s="18">
        <v>11</v>
      </c>
      <c r="V113" s="19">
        <v>21</v>
      </c>
      <c r="W113" s="33">
        <v>15</v>
      </c>
      <c r="X113" s="12"/>
      <c r="Y113" s="179"/>
      <c r="Z113" s="186"/>
      <c r="AA113" s="179"/>
      <c r="AB113" s="12"/>
      <c r="AC113" s="433" t="str">
        <f>E104</f>
        <v>仙波史也</v>
      </c>
      <c r="AD113" s="434"/>
      <c r="AE113" s="434"/>
      <c r="AF113" s="434"/>
      <c r="AG113" s="434"/>
      <c r="AH113" s="454" t="s">
        <v>356</v>
      </c>
      <c r="AI113" s="454"/>
      <c r="AJ113" s="454"/>
      <c r="AK113" s="454"/>
      <c r="AL113" s="455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</row>
    <row r="114" spans="3:73" ht="9.75" customHeight="1" thickBot="1">
      <c r="C114" s="4"/>
      <c r="D114" s="4"/>
      <c r="E114" s="458" t="str">
        <f>C140</f>
        <v>郭 昊</v>
      </c>
      <c r="F114" s="459"/>
      <c r="G114" s="459"/>
      <c r="H114" s="459"/>
      <c r="I114" s="459"/>
      <c r="J114" s="459"/>
      <c r="K114" s="537" t="str">
        <f>D140</f>
        <v>タイム</v>
      </c>
      <c r="L114" s="459"/>
      <c r="M114" s="459"/>
      <c r="N114" s="459"/>
      <c r="O114" s="459"/>
      <c r="P114" s="538"/>
      <c r="Q114" s="344"/>
      <c r="R114" s="344"/>
      <c r="S114" s="344"/>
      <c r="T114" s="344"/>
      <c r="U114" s="24"/>
      <c r="V114" s="25"/>
      <c r="W114" s="14">
        <v>21</v>
      </c>
      <c r="X114" s="23">
        <v>21</v>
      </c>
      <c r="Y114" s="182"/>
      <c r="Z114" s="183"/>
      <c r="AA114" s="184"/>
      <c r="AB114" s="12"/>
      <c r="AC114" s="435" t="str">
        <f>E105</f>
        <v>横山昴成</v>
      </c>
      <c r="AD114" s="436"/>
      <c r="AE114" s="436"/>
      <c r="AF114" s="436"/>
      <c r="AG114" s="436"/>
      <c r="AH114" s="441" t="s">
        <v>356</v>
      </c>
      <c r="AI114" s="441"/>
      <c r="AJ114" s="441"/>
      <c r="AK114" s="441"/>
      <c r="AL114" s="442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</row>
    <row r="115" spans="3:73" ht="1.5" customHeight="1" thickTop="1">
      <c r="C115" s="4"/>
      <c r="D115" s="4"/>
      <c r="E115" s="290"/>
      <c r="F115" s="291"/>
      <c r="G115" s="291"/>
      <c r="H115" s="291"/>
      <c r="I115" s="291"/>
      <c r="J115" s="291"/>
      <c r="K115" s="291"/>
      <c r="L115" s="291"/>
      <c r="M115" s="291"/>
      <c r="N115" s="291"/>
      <c r="O115" s="291"/>
      <c r="P115" s="291"/>
      <c r="Q115" s="1"/>
      <c r="R115" s="1"/>
      <c r="S115" s="1"/>
      <c r="T115" s="1"/>
      <c r="U115" s="12"/>
      <c r="V115" s="12"/>
      <c r="W115" s="12"/>
      <c r="X115" s="12"/>
      <c r="Y115" s="16"/>
      <c r="Z115" s="21"/>
      <c r="AA115" s="106"/>
      <c r="AB115" s="12"/>
      <c r="AC115" s="4"/>
      <c r="AD115" s="4"/>
      <c r="AE115" s="4"/>
      <c r="AF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</row>
    <row r="116" spans="3:73" ht="9.75" customHeight="1">
      <c r="C116" s="4"/>
      <c r="D116" s="4"/>
      <c r="E116" s="456" t="str">
        <f>AM145</f>
        <v>井上訓臣</v>
      </c>
      <c r="F116" s="457"/>
      <c r="G116" s="457"/>
      <c r="H116" s="457"/>
      <c r="I116" s="457"/>
      <c r="J116" s="457"/>
      <c r="K116" s="535" t="str">
        <f>AN145</f>
        <v>関川ｸﾗﾌﾞ</v>
      </c>
      <c r="L116" s="457"/>
      <c r="M116" s="457"/>
      <c r="N116" s="457"/>
      <c r="O116" s="457"/>
      <c r="P116" s="536"/>
      <c r="Q116" s="410" t="s">
        <v>191</v>
      </c>
      <c r="R116" s="411"/>
      <c r="S116" s="411"/>
      <c r="T116" s="412"/>
      <c r="U116" s="93"/>
      <c r="V116" s="12"/>
      <c r="W116" s="23">
        <v>13</v>
      </c>
      <c r="X116" s="23">
        <v>17</v>
      </c>
      <c r="Y116" s="102"/>
      <c r="Z116" s="12"/>
      <c r="AA116" s="106"/>
      <c r="AB116" s="106"/>
      <c r="AC116" s="29"/>
      <c r="AD116" s="4"/>
      <c r="AE116" s="4"/>
      <c r="AF116" s="4"/>
      <c r="AH116" s="22"/>
      <c r="AI116" s="22"/>
      <c r="AJ116" s="22"/>
      <c r="AK116" s="22"/>
      <c r="AL116" s="22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</row>
    <row r="117" spans="3:73" ht="9.75" customHeight="1">
      <c r="C117" s="4"/>
      <c r="D117" s="4"/>
      <c r="E117" s="458" t="str">
        <f>AM146</f>
        <v>曽我部清</v>
      </c>
      <c r="F117" s="459"/>
      <c r="G117" s="459"/>
      <c r="H117" s="459"/>
      <c r="I117" s="459"/>
      <c r="J117" s="459"/>
      <c r="K117" s="537" t="str">
        <f>AN131</f>
        <v>関川ｸﾗﾌﾞ</v>
      </c>
      <c r="L117" s="459"/>
      <c r="M117" s="459"/>
      <c r="N117" s="459"/>
      <c r="O117" s="459"/>
      <c r="P117" s="538"/>
      <c r="Q117" s="413"/>
      <c r="R117" s="414"/>
      <c r="S117" s="414"/>
      <c r="T117" s="415"/>
      <c r="U117" s="26">
        <v>20</v>
      </c>
      <c r="V117" s="26">
        <v>21</v>
      </c>
      <c r="W117" s="27">
        <v>20</v>
      </c>
      <c r="X117" s="12"/>
      <c r="Y117" s="30"/>
      <c r="Z117" s="12"/>
      <c r="AA117" s="106"/>
      <c r="AB117" s="106"/>
      <c r="AC117" s="9"/>
      <c r="AD117" s="4"/>
      <c r="AE117" s="4"/>
      <c r="AF117" s="4"/>
      <c r="AJ117" s="22"/>
      <c r="AK117" s="22"/>
      <c r="AL117" s="22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</row>
    <row r="118" spans="3:73" ht="1.5" customHeight="1">
      <c r="C118" s="4"/>
      <c r="D118" s="4"/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1"/>
      <c r="R118" s="1"/>
      <c r="S118" s="1"/>
      <c r="T118" s="1"/>
      <c r="U118" s="12"/>
      <c r="V118" s="12"/>
      <c r="W118" s="12"/>
      <c r="X118" s="103"/>
      <c r="Y118" s="104"/>
      <c r="Z118" s="12"/>
      <c r="AA118" s="106"/>
      <c r="AB118" s="106"/>
      <c r="AC118" s="9"/>
      <c r="AD118" s="4"/>
      <c r="AE118" s="4"/>
      <c r="AF118" s="4"/>
      <c r="AJ118" s="22"/>
      <c r="AK118" s="22"/>
      <c r="AL118" s="22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</row>
    <row r="119" spans="3:73" ht="9.75" customHeight="1" thickBot="1">
      <c r="C119" s="4"/>
      <c r="D119" s="4"/>
      <c r="E119" s="456" t="str">
        <f>C127</f>
        <v>藤田武也</v>
      </c>
      <c r="F119" s="457"/>
      <c r="G119" s="457"/>
      <c r="H119" s="457"/>
      <c r="I119" s="457"/>
      <c r="J119" s="457"/>
      <c r="K119" s="535" t="str">
        <f>D127</f>
        <v>YONDEN</v>
      </c>
      <c r="L119" s="457"/>
      <c r="M119" s="457"/>
      <c r="N119" s="457"/>
      <c r="O119" s="457"/>
      <c r="P119" s="536"/>
      <c r="Q119" s="416" t="s">
        <v>192</v>
      </c>
      <c r="R119" s="341"/>
      <c r="S119" s="341"/>
      <c r="T119" s="341"/>
      <c r="U119" s="175">
        <v>21</v>
      </c>
      <c r="V119" s="176">
        <v>16</v>
      </c>
      <c r="W119" s="177">
        <v>21</v>
      </c>
      <c r="X119" s="12"/>
      <c r="Y119" s="12"/>
      <c r="Z119" s="12"/>
      <c r="AA119" s="106"/>
      <c r="AB119" s="106"/>
      <c r="AC119" s="9"/>
      <c r="AD119" s="4"/>
      <c r="AE119" s="4"/>
      <c r="AF119" s="4"/>
      <c r="AJ119" s="22"/>
      <c r="AK119" s="22"/>
      <c r="AL119" s="22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</row>
    <row r="120" spans="3:73" ht="9.75" customHeight="1" thickTop="1">
      <c r="C120" s="4"/>
      <c r="D120" s="4"/>
      <c r="E120" s="458" t="str">
        <f>C128</f>
        <v>阿部一恵</v>
      </c>
      <c r="F120" s="459"/>
      <c r="G120" s="459"/>
      <c r="H120" s="459"/>
      <c r="I120" s="459"/>
      <c r="J120" s="459"/>
      <c r="K120" s="537" t="str">
        <f>D128</f>
        <v>YONDEN</v>
      </c>
      <c r="L120" s="459"/>
      <c r="M120" s="459"/>
      <c r="N120" s="459"/>
      <c r="O120" s="459"/>
      <c r="P120" s="538"/>
      <c r="Q120" s="417"/>
      <c r="R120" s="344"/>
      <c r="S120" s="344"/>
      <c r="T120" s="344"/>
      <c r="U120" s="21"/>
      <c r="V120" s="12"/>
      <c r="W120" s="12"/>
      <c r="X120" s="12"/>
      <c r="Y120" s="12"/>
      <c r="Z120" s="12"/>
      <c r="AA120" s="106"/>
      <c r="AB120" s="106"/>
      <c r="AC120" s="29"/>
      <c r="AD120" s="9"/>
      <c r="AE120" s="4"/>
      <c r="AF120" s="4"/>
      <c r="AK120" s="22"/>
      <c r="AL120" s="22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</row>
    <row r="121" spans="3:38" s="4" customFormat="1" ht="1.5" customHeight="1" thickBot="1">
      <c r="C121" s="12"/>
      <c r="D121" s="89"/>
      <c r="E121" s="233"/>
      <c r="F121" s="234"/>
      <c r="G121" s="233"/>
      <c r="H121" s="235"/>
      <c r="I121" s="233"/>
      <c r="J121" s="234"/>
      <c r="K121" s="233"/>
      <c r="L121" s="235"/>
      <c r="M121" s="233"/>
      <c r="N121" s="233"/>
      <c r="O121" s="233"/>
      <c r="P121" s="235"/>
      <c r="Q121" s="29"/>
      <c r="R121" s="29"/>
      <c r="S121" s="29"/>
      <c r="T121" s="60"/>
      <c r="U121" s="60"/>
      <c r="V121" s="60"/>
      <c r="W121" s="60"/>
      <c r="Y121" s="29"/>
      <c r="Z121" s="29"/>
      <c r="AA121" s="29"/>
      <c r="AB121" s="29"/>
      <c r="AC121" s="29"/>
      <c r="AD121" s="29"/>
      <c r="AE121" s="29"/>
      <c r="AF121" s="29"/>
      <c r="AL121" s="39"/>
    </row>
    <row r="122" spans="3:75" ht="9" customHeight="1">
      <c r="C122" s="403" t="s">
        <v>161</v>
      </c>
      <c r="D122" s="404"/>
      <c r="E122" s="407" t="str">
        <f>C124</f>
        <v>秦宏樹</v>
      </c>
      <c r="F122" s="369"/>
      <c r="G122" s="369"/>
      <c r="H122" s="370"/>
      <c r="I122" s="297" t="str">
        <f>C127</f>
        <v>藤田武也</v>
      </c>
      <c r="J122" s="369"/>
      <c r="K122" s="369"/>
      <c r="L122" s="370"/>
      <c r="M122" s="297" t="str">
        <f>C130</f>
        <v>中山大輔</v>
      </c>
      <c r="N122" s="369"/>
      <c r="O122" s="369"/>
      <c r="P122" s="370"/>
      <c r="Q122" s="297" t="str">
        <f>C133</f>
        <v>真木誠</v>
      </c>
      <c r="R122" s="369"/>
      <c r="S122" s="369"/>
      <c r="T122" s="395"/>
      <c r="U122" s="396" t="s">
        <v>4</v>
      </c>
      <c r="V122" s="397"/>
      <c r="W122" s="397"/>
      <c r="X122" s="398"/>
      <c r="Y122" s="4"/>
      <c r="Z122" s="399" t="s">
        <v>6</v>
      </c>
      <c r="AA122" s="400"/>
      <c r="AB122" s="399" t="s">
        <v>7</v>
      </c>
      <c r="AC122" s="401"/>
      <c r="AD122" s="400"/>
      <c r="AE122" s="383" t="s">
        <v>8</v>
      </c>
      <c r="AF122" s="384"/>
      <c r="AG122" s="385"/>
      <c r="AM122" s="403" t="s">
        <v>163</v>
      </c>
      <c r="AN122" s="404"/>
      <c r="AO122" s="407" t="str">
        <f>AM124</f>
        <v>河村拓哉</v>
      </c>
      <c r="AP122" s="369"/>
      <c r="AQ122" s="369"/>
      <c r="AR122" s="370"/>
      <c r="AS122" s="297" t="str">
        <f>AM127</f>
        <v>林力也</v>
      </c>
      <c r="AT122" s="369"/>
      <c r="AU122" s="369"/>
      <c r="AV122" s="370"/>
      <c r="AW122" s="297" t="str">
        <f>AM130</f>
        <v>伊藤真二</v>
      </c>
      <c r="AX122" s="369"/>
      <c r="AY122" s="369"/>
      <c r="AZ122" s="370"/>
      <c r="BA122" s="297" t="str">
        <f>AM133</f>
        <v>仙波直久</v>
      </c>
      <c r="BB122" s="369"/>
      <c r="BC122" s="369"/>
      <c r="BD122" s="395"/>
      <c r="BE122" s="396" t="s">
        <v>4</v>
      </c>
      <c r="BF122" s="397"/>
      <c r="BG122" s="397"/>
      <c r="BH122" s="398"/>
      <c r="BI122" s="4"/>
      <c r="BJ122" s="399" t="s">
        <v>6</v>
      </c>
      <c r="BK122" s="400"/>
      <c r="BL122" s="399" t="s">
        <v>7</v>
      </c>
      <c r="BM122" s="401"/>
      <c r="BN122" s="400"/>
      <c r="BO122" s="383" t="s">
        <v>8</v>
      </c>
      <c r="BP122" s="384"/>
      <c r="BQ122" s="385"/>
      <c r="BR122" s="4"/>
      <c r="BS122" s="4"/>
      <c r="BT122" s="4"/>
      <c r="BU122" s="4"/>
      <c r="BV122" s="4"/>
      <c r="BW122" s="4"/>
    </row>
    <row r="123" spans="3:75" ht="9" customHeight="1" thickBot="1">
      <c r="C123" s="405"/>
      <c r="D123" s="406"/>
      <c r="E123" s="408" t="str">
        <f>C125</f>
        <v>京極凌</v>
      </c>
      <c r="F123" s="387"/>
      <c r="G123" s="387"/>
      <c r="H123" s="409"/>
      <c r="I123" s="386" t="str">
        <f>C128</f>
        <v>阿部一恵</v>
      </c>
      <c r="J123" s="387"/>
      <c r="K123" s="387"/>
      <c r="L123" s="409"/>
      <c r="M123" s="386" t="str">
        <f>C131</f>
        <v>松原孝介</v>
      </c>
      <c r="N123" s="387"/>
      <c r="O123" s="387"/>
      <c r="P123" s="409"/>
      <c r="Q123" s="386" t="str">
        <f>C134</f>
        <v>高橋和宏</v>
      </c>
      <c r="R123" s="387"/>
      <c r="S123" s="387"/>
      <c r="T123" s="388"/>
      <c r="U123" s="389" t="s">
        <v>5</v>
      </c>
      <c r="V123" s="390"/>
      <c r="W123" s="390"/>
      <c r="X123" s="391"/>
      <c r="Y123" s="4"/>
      <c r="Z123" s="36" t="s">
        <v>9</v>
      </c>
      <c r="AA123" s="38" t="s">
        <v>10</v>
      </c>
      <c r="AB123" s="36" t="s">
        <v>184</v>
      </c>
      <c r="AC123" s="38" t="s">
        <v>11</v>
      </c>
      <c r="AD123" s="37" t="s">
        <v>12</v>
      </c>
      <c r="AE123" s="38" t="s">
        <v>16</v>
      </c>
      <c r="AF123" s="38" t="s">
        <v>11</v>
      </c>
      <c r="AG123" s="37" t="s">
        <v>12</v>
      </c>
      <c r="AM123" s="405"/>
      <c r="AN123" s="406"/>
      <c r="AO123" s="408" t="str">
        <f>AM125</f>
        <v>越智政仁</v>
      </c>
      <c r="AP123" s="387"/>
      <c r="AQ123" s="387"/>
      <c r="AR123" s="409"/>
      <c r="AS123" s="386" t="str">
        <f>AM128</f>
        <v>渡邊裕哉</v>
      </c>
      <c r="AT123" s="387"/>
      <c r="AU123" s="387"/>
      <c r="AV123" s="409"/>
      <c r="AW123" s="386" t="str">
        <f>AM131</f>
        <v>尾鷹達哉</v>
      </c>
      <c r="AX123" s="387"/>
      <c r="AY123" s="387"/>
      <c r="AZ123" s="409"/>
      <c r="BA123" s="386" t="str">
        <f>AM134</f>
        <v>仙波紗代子</v>
      </c>
      <c r="BB123" s="387"/>
      <c r="BC123" s="387"/>
      <c r="BD123" s="388"/>
      <c r="BE123" s="389" t="s">
        <v>5</v>
      </c>
      <c r="BF123" s="390"/>
      <c r="BG123" s="390"/>
      <c r="BH123" s="391"/>
      <c r="BI123" s="4"/>
      <c r="BJ123" s="36" t="s">
        <v>9</v>
      </c>
      <c r="BK123" s="38" t="s">
        <v>10</v>
      </c>
      <c r="BL123" s="36" t="s">
        <v>184</v>
      </c>
      <c r="BM123" s="38" t="s">
        <v>11</v>
      </c>
      <c r="BN123" s="37" t="s">
        <v>12</v>
      </c>
      <c r="BO123" s="38" t="s">
        <v>16</v>
      </c>
      <c r="BP123" s="38" t="s">
        <v>11</v>
      </c>
      <c r="BQ123" s="37" t="s">
        <v>12</v>
      </c>
      <c r="BR123" s="4"/>
      <c r="BS123" s="4"/>
      <c r="BT123" s="4"/>
      <c r="BU123" s="4"/>
      <c r="BV123" s="4"/>
      <c r="BW123" s="4"/>
    </row>
    <row r="124" spans="3:75" ht="9.75" customHeight="1">
      <c r="C124" s="237" t="s">
        <v>37</v>
      </c>
      <c r="D124" s="238" t="s">
        <v>32</v>
      </c>
      <c r="E124" s="306"/>
      <c r="F124" s="300"/>
      <c r="G124" s="300"/>
      <c r="H124" s="301"/>
      <c r="I124" s="41">
        <v>20</v>
      </c>
      <c r="J124" s="42" t="str">
        <f>IF(I124="","","-")</f>
        <v>-</v>
      </c>
      <c r="K124" s="43">
        <v>21</v>
      </c>
      <c r="L124" s="299" t="str">
        <f>IF(I124&lt;&gt;"",IF(I124&gt;K124,IF(I125&gt;K125,"○",IF(I126&gt;K126,"○","×")),IF(I125&gt;K125,IF(I126&gt;K126,"○","×"),"×")),"")</f>
        <v>○</v>
      </c>
      <c r="M124" s="41">
        <v>21</v>
      </c>
      <c r="N124" s="44" t="str">
        <f aca="true" t="shared" si="8" ref="N124:N129">IF(M124="","","-")</f>
        <v>-</v>
      </c>
      <c r="O124" s="45">
        <v>10</v>
      </c>
      <c r="P124" s="299" t="str">
        <f>IF(M124&lt;&gt;"",IF(M124&gt;O124,IF(M125&gt;O125,"○",IF(M126&gt;O126,"○","×")),IF(M125&gt;O125,IF(M126&gt;O126,"○","×"),"×")),"")</f>
        <v>○</v>
      </c>
      <c r="Q124" s="46">
        <v>21</v>
      </c>
      <c r="R124" s="44" t="str">
        <f aca="true" t="shared" si="9" ref="R124:R132">IF(Q124="","","-")</f>
        <v>-</v>
      </c>
      <c r="S124" s="43">
        <v>18</v>
      </c>
      <c r="T124" s="402" t="str">
        <f>IF(Q124&lt;&gt;"",IF(Q124&gt;S124,IF(Q125&gt;S125,"○",IF(Q126&gt;S126,"○","×")),IF(Q125&gt;S125,IF(Q126&gt;S126,"○","×"),"×")),"")</f>
        <v>○</v>
      </c>
      <c r="U124" s="392" t="s">
        <v>256</v>
      </c>
      <c r="V124" s="393"/>
      <c r="W124" s="393"/>
      <c r="X124" s="394"/>
      <c r="Y124" s="4"/>
      <c r="Z124" s="47"/>
      <c r="AA124" s="29"/>
      <c r="AB124" s="48"/>
      <c r="AC124" s="49"/>
      <c r="AD124" s="50"/>
      <c r="AE124" s="29"/>
      <c r="AF124" s="29"/>
      <c r="AG124" s="51"/>
      <c r="AM124" s="237" t="s">
        <v>31</v>
      </c>
      <c r="AN124" s="238" t="s">
        <v>171</v>
      </c>
      <c r="AO124" s="306"/>
      <c r="AP124" s="300"/>
      <c r="AQ124" s="300"/>
      <c r="AR124" s="301"/>
      <c r="AS124" s="41">
        <v>21</v>
      </c>
      <c r="AT124" s="42" t="str">
        <f>IF(AS124="","","-")</f>
        <v>-</v>
      </c>
      <c r="AU124" s="43">
        <v>10</v>
      </c>
      <c r="AV124" s="299" t="str">
        <f>IF(AS124&lt;&gt;"",IF(AS124&gt;AU124,IF(AS125&gt;AU125,"○",IF(AS126&gt;AU126,"○","×")),IF(AS125&gt;AU125,IF(AS126&gt;AU126,"○","×"),"×")),"")</f>
        <v>○</v>
      </c>
      <c r="AW124" s="41">
        <v>21</v>
      </c>
      <c r="AX124" s="44" t="str">
        <f aca="true" t="shared" si="10" ref="AX124:AX129">IF(AW124="","","-")</f>
        <v>-</v>
      </c>
      <c r="AY124" s="45">
        <v>10</v>
      </c>
      <c r="AZ124" s="299" t="str">
        <f>IF(AW124&lt;&gt;"",IF(AW124&gt;AY124,IF(AW125&gt;AY125,"○",IF(AW126&gt;AY126,"○","×")),IF(AW125&gt;AY125,IF(AW126&gt;AY126,"○","×"),"×")),"")</f>
        <v>○</v>
      </c>
      <c r="BA124" s="46">
        <v>21</v>
      </c>
      <c r="BB124" s="44" t="str">
        <f aca="true" t="shared" si="11" ref="BB124:BB132">IF(BA124="","","-")</f>
        <v>-</v>
      </c>
      <c r="BC124" s="43">
        <v>9</v>
      </c>
      <c r="BD124" s="402" t="str">
        <f>IF(BA124&lt;&gt;"",IF(BA124&gt;BC124,IF(BA125&gt;BC125,"○",IF(BA126&gt;BC126,"○","×")),IF(BA125&gt;BC125,IF(BA126&gt;BC126,"○","×"),"×")),"")</f>
        <v>○</v>
      </c>
      <c r="BE124" s="392" t="s">
        <v>253</v>
      </c>
      <c r="BF124" s="393"/>
      <c r="BG124" s="393"/>
      <c r="BH124" s="394"/>
      <c r="BI124" s="4"/>
      <c r="BJ124" s="47"/>
      <c r="BK124" s="29"/>
      <c r="BL124" s="48"/>
      <c r="BM124" s="49"/>
      <c r="BN124" s="50"/>
      <c r="BO124" s="29"/>
      <c r="BP124" s="29"/>
      <c r="BQ124" s="51"/>
      <c r="BR124" s="4"/>
      <c r="BS124" s="4"/>
      <c r="BT124" s="4"/>
      <c r="BU124" s="4"/>
      <c r="BV124" s="4"/>
      <c r="BW124" s="4"/>
    </row>
    <row r="125" spans="3:75" ht="9.75" customHeight="1">
      <c r="C125" s="239" t="s">
        <v>55</v>
      </c>
      <c r="D125" s="240" t="s">
        <v>32</v>
      </c>
      <c r="E125" s="302"/>
      <c r="F125" s="361"/>
      <c r="G125" s="361"/>
      <c r="H125" s="362"/>
      <c r="I125" s="41">
        <v>21</v>
      </c>
      <c r="J125" s="42" t="str">
        <f>IF(I125="","","-")</f>
        <v>-</v>
      </c>
      <c r="K125" s="52">
        <v>19</v>
      </c>
      <c r="L125" s="321"/>
      <c r="M125" s="41">
        <v>21</v>
      </c>
      <c r="N125" s="42" t="str">
        <f t="shared" si="8"/>
        <v>-</v>
      </c>
      <c r="O125" s="43">
        <v>7</v>
      </c>
      <c r="P125" s="321"/>
      <c r="Q125" s="41">
        <v>16</v>
      </c>
      <c r="R125" s="42" t="str">
        <f t="shared" si="9"/>
        <v>-</v>
      </c>
      <c r="S125" s="43">
        <v>21</v>
      </c>
      <c r="T125" s="366"/>
      <c r="U125" s="380"/>
      <c r="V125" s="381"/>
      <c r="W125" s="381"/>
      <c r="X125" s="382"/>
      <c r="Y125" s="4"/>
      <c r="Z125" s="47">
        <f>COUNTIF(E124:T126,"○")</f>
        <v>3</v>
      </c>
      <c r="AA125" s="29">
        <f>COUNTIF(E124:T126,"×")</f>
        <v>0</v>
      </c>
      <c r="AB125" s="53">
        <f>(IF((E124&gt;G124),1,0))+(IF((E125&gt;G125),1,0))+(IF((E126&gt;G126),1,0))+(IF((I124&gt;K124),1,0))+(IF((I125&gt;K125),1,0))+(IF((I126&gt;K126),1,0))+(IF((M124&gt;O124),1,0))+(IF((M125&gt;O125),1,0))+(IF((M126&gt;O126),1,0))+(IF((Q124&gt;S124),1,0))+(IF((Q125&gt;S125),1,0))+(IF((Q126&gt;S126),1,0))</f>
        <v>6</v>
      </c>
      <c r="AC125" s="54">
        <f>(IF((E124&lt;G124),1,0))+(IF((E125&lt;G125),1,0))+(IF((E126&lt;G126),1,0))+(IF((I124&lt;K124),1,0))+(IF((I125&lt;K125),1,0))+(IF((I126&lt;K126),1,0))+(IF((M124&lt;O124),1,0))+(IF((M125&lt;O125),1,0))+(IF((M126&lt;O126),1,0))+(IF((Q124&lt;S124),1,0))+(IF((Q125&lt;S125),1,0))+(IF((Q126&lt;S126),1,0))</f>
        <v>2</v>
      </c>
      <c r="AD125" s="55">
        <f>AB125-AC125</f>
        <v>4</v>
      </c>
      <c r="AE125" s="29">
        <f>SUM(E124:E126,I124:I126,M124:M126,Q124:Q126)</f>
        <v>162</v>
      </c>
      <c r="AF125" s="29">
        <f>SUM(G124:G126,K124:K126,O124:O126,S124:S126)</f>
        <v>123</v>
      </c>
      <c r="AG125" s="51">
        <f>AE125-AF125</f>
        <v>39</v>
      </c>
      <c r="AM125" s="239" t="s">
        <v>42</v>
      </c>
      <c r="AN125" s="240" t="s">
        <v>171</v>
      </c>
      <c r="AO125" s="302"/>
      <c r="AP125" s="361"/>
      <c r="AQ125" s="361"/>
      <c r="AR125" s="362"/>
      <c r="AS125" s="41">
        <v>21</v>
      </c>
      <c r="AT125" s="42" t="str">
        <f>IF(AS125="","","-")</f>
        <v>-</v>
      </c>
      <c r="AU125" s="52">
        <v>16</v>
      </c>
      <c r="AV125" s="321"/>
      <c r="AW125" s="41">
        <v>21</v>
      </c>
      <c r="AX125" s="42" t="str">
        <f t="shared" si="10"/>
        <v>-</v>
      </c>
      <c r="AY125" s="43">
        <v>9</v>
      </c>
      <c r="AZ125" s="321"/>
      <c r="BA125" s="41">
        <v>21</v>
      </c>
      <c r="BB125" s="42" t="str">
        <f t="shared" si="11"/>
        <v>-</v>
      </c>
      <c r="BC125" s="43">
        <v>18</v>
      </c>
      <c r="BD125" s="366"/>
      <c r="BE125" s="380"/>
      <c r="BF125" s="381"/>
      <c r="BG125" s="381"/>
      <c r="BH125" s="382"/>
      <c r="BI125" s="4"/>
      <c r="BJ125" s="47">
        <f>COUNTIF(AO124:BD126,"○")</f>
        <v>3</v>
      </c>
      <c r="BK125" s="29">
        <f>COUNTIF(AO124:BD126,"×")</f>
        <v>0</v>
      </c>
      <c r="BL125" s="53">
        <f>(IF((AO124&gt;AQ124),1,0))+(IF((AO125&gt;AQ125),1,0))+(IF((AO126&gt;AQ126),1,0))+(IF((AS124&gt;AU124),1,0))+(IF((AS125&gt;AU125),1,0))+(IF((AS126&gt;AU126),1,0))+(IF((AW124&gt;AY124),1,0))+(IF((AW125&gt;AY125),1,0))+(IF((AW126&gt;AY126),1,0))+(IF((BA124&gt;BC124),1,0))+(IF((BA125&gt;BC125),1,0))+(IF((BA126&gt;BC126),1,0))</f>
        <v>6</v>
      </c>
      <c r="BM125" s="54">
        <f>(IF((AO124&lt;AQ124),1,0))+(IF((AO125&lt;AQ125),1,0))+(IF((AO126&lt;AQ126),1,0))+(IF((AS124&lt;AU124),1,0))+(IF((AS125&lt;AU125),1,0))+(IF((AS126&lt;AU126),1,0))+(IF((AW124&lt;AY124),1,0))+(IF((AW125&lt;AY125),1,0))+(IF((AW126&lt;AY126),1,0))+(IF((BA124&lt;BC124),1,0))+(IF((BA125&lt;BC125),1,0))+(IF((BA126&lt;BC126),1,0))</f>
        <v>0</v>
      </c>
      <c r="BN125" s="55">
        <f>BL125-BM125</f>
        <v>6</v>
      </c>
      <c r="BO125" s="29">
        <f>SUM(AO124:AO126,AS124:AS126,AW124:AW126,BA124:BA126)</f>
        <v>126</v>
      </c>
      <c r="BP125" s="29">
        <f>SUM(AQ124:AQ126,AU124:AU126,AY124:AY126,BC124:BC126)</f>
        <v>72</v>
      </c>
      <c r="BQ125" s="51">
        <f>BO125-BP125</f>
        <v>54</v>
      </c>
      <c r="BR125" s="4"/>
      <c r="BS125" s="4"/>
      <c r="BT125" s="4"/>
      <c r="BU125" s="4"/>
      <c r="BV125" s="4"/>
      <c r="BW125" s="4"/>
    </row>
    <row r="126" spans="3:75" ht="9.75" customHeight="1">
      <c r="C126" s="239"/>
      <c r="D126" s="190"/>
      <c r="E126" s="298"/>
      <c r="F126" s="364"/>
      <c r="G126" s="364"/>
      <c r="H126" s="365"/>
      <c r="I126" s="56">
        <v>21</v>
      </c>
      <c r="J126" s="42" t="str">
        <f>IF(I126="","","-")</f>
        <v>-</v>
      </c>
      <c r="K126" s="57">
        <v>11</v>
      </c>
      <c r="L126" s="322"/>
      <c r="M126" s="56"/>
      <c r="N126" s="58">
        <f t="shared" si="8"/>
      </c>
      <c r="O126" s="57"/>
      <c r="P126" s="321"/>
      <c r="Q126" s="56">
        <v>21</v>
      </c>
      <c r="R126" s="58" t="str">
        <f t="shared" si="9"/>
        <v>-</v>
      </c>
      <c r="S126" s="57">
        <v>16</v>
      </c>
      <c r="T126" s="366"/>
      <c r="U126" s="59">
        <f>Z125</f>
        <v>3</v>
      </c>
      <c r="V126" s="60" t="s">
        <v>15</v>
      </c>
      <c r="W126" s="60">
        <f>AA125</f>
        <v>0</v>
      </c>
      <c r="X126" s="61" t="s">
        <v>10</v>
      </c>
      <c r="Y126" s="4"/>
      <c r="Z126" s="47"/>
      <c r="AA126" s="29"/>
      <c r="AB126" s="47"/>
      <c r="AC126" s="29"/>
      <c r="AD126" s="51"/>
      <c r="AE126" s="29"/>
      <c r="AF126" s="29"/>
      <c r="AG126" s="51"/>
      <c r="AM126" s="239"/>
      <c r="AN126" s="190"/>
      <c r="AO126" s="298"/>
      <c r="AP126" s="364"/>
      <c r="AQ126" s="364"/>
      <c r="AR126" s="365"/>
      <c r="AS126" s="56"/>
      <c r="AT126" s="42">
        <f>IF(AS126="","","-")</f>
      </c>
      <c r="AU126" s="57"/>
      <c r="AV126" s="322"/>
      <c r="AW126" s="56"/>
      <c r="AX126" s="58">
        <f t="shared" si="10"/>
      </c>
      <c r="AY126" s="57"/>
      <c r="AZ126" s="321"/>
      <c r="BA126" s="56"/>
      <c r="BB126" s="58">
        <f t="shared" si="11"/>
      </c>
      <c r="BC126" s="57"/>
      <c r="BD126" s="366"/>
      <c r="BE126" s="59">
        <f>BJ125</f>
        <v>3</v>
      </c>
      <c r="BF126" s="60" t="s">
        <v>15</v>
      </c>
      <c r="BG126" s="60">
        <f>BK125</f>
        <v>0</v>
      </c>
      <c r="BH126" s="61" t="s">
        <v>10</v>
      </c>
      <c r="BI126" s="4"/>
      <c r="BJ126" s="47"/>
      <c r="BK126" s="29"/>
      <c r="BL126" s="47"/>
      <c r="BM126" s="29"/>
      <c r="BN126" s="51"/>
      <c r="BO126" s="29"/>
      <c r="BP126" s="29"/>
      <c r="BQ126" s="51"/>
      <c r="BR126" s="4"/>
      <c r="BS126" s="4"/>
      <c r="BT126" s="4"/>
      <c r="BU126" s="4"/>
      <c r="BV126" s="4"/>
      <c r="BW126" s="4"/>
    </row>
    <row r="127" spans="3:75" ht="9.75" customHeight="1">
      <c r="C127" s="241" t="s">
        <v>122</v>
      </c>
      <c r="D127" s="242" t="s">
        <v>209</v>
      </c>
      <c r="E127" s="62">
        <f>IF(K124="","",K124)</f>
        <v>21</v>
      </c>
      <c r="F127" s="42" t="str">
        <f aca="true" t="shared" si="12" ref="F127:F135">IF(E127="","","-")</f>
        <v>-</v>
      </c>
      <c r="G127" s="63">
        <f>IF(I124="","",I124)</f>
        <v>20</v>
      </c>
      <c r="H127" s="354" t="str">
        <f>IF(L124="","",IF(L124="○","×",IF(L124="×","○")))</f>
        <v>×</v>
      </c>
      <c r="I127" s="357"/>
      <c r="J127" s="358"/>
      <c r="K127" s="358"/>
      <c r="L127" s="359"/>
      <c r="M127" s="41">
        <v>21</v>
      </c>
      <c r="N127" s="42" t="str">
        <f t="shared" si="8"/>
        <v>-</v>
      </c>
      <c r="O127" s="43">
        <v>13</v>
      </c>
      <c r="P127" s="368" t="str">
        <f>IF(M127&lt;&gt;"",IF(M127&gt;O127,IF(M128&gt;O128,"○",IF(M129&gt;O129,"○","×")),IF(M128&gt;O128,IF(M129&gt;O129,"○","×"),"×")),"")</f>
        <v>○</v>
      </c>
      <c r="Q127" s="41">
        <v>21</v>
      </c>
      <c r="R127" s="42" t="str">
        <f t="shared" si="9"/>
        <v>-</v>
      </c>
      <c r="S127" s="43">
        <v>17</v>
      </c>
      <c r="T127" s="323" t="str">
        <f>IF(Q127&lt;&gt;"",IF(Q127&gt;S127,IF(Q128&gt;S128,"○",IF(Q129&gt;S129,"○","×")),IF(Q128&gt;S128,IF(Q129&gt;S129,"○","×"),"×")),"")</f>
        <v>×</v>
      </c>
      <c r="U127" s="377" t="s">
        <v>257</v>
      </c>
      <c r="V127" s="378"/>
      <c r="W127" s="378"/>
      <c r="X127" s="379"/>
      <c r="Y127" s="4"/>
      <c r="Z127" s="48"/>
      <c r="AA127" s="49"/>
      <c r="AB127" s="48"/>
      <c r="AC127" s="49"/>
      <c r="AD127" s="50"/>
      <c r="AE127" s="49"/>
      <c r="AF127" s="49"/>
      <c r="AG127" s="50"/>
      <c r="AM127" s="241" t="s">
        <v>99</v>
      </c>
      <c r="AN127" s="242" t="s">
        <v>33</v>
      </c>
      <c r="AO127" s="62">
        <f>IF(AU124="","",AU124)</f>
        <v>10</v>
      </c>
      <c r="AP127" s="42" t="str">
        <f aca="true" t="shared" si="13" ref="AP127:AP135">IF(AO127="","","-")</f>
        <v>-</v>
      </c>
      <c r="AQ127" s="63">
        <f>IF(AS124="","",AS124)</f>
        <v>21</v>
      </c>
      <c r="AR127" s="354" t="str">
        <f>IF(AV124="","",IF(AV124="○","×",IF(AV124="×","○")))</f>
        <v>×</v>
      </c>
      <c r="AS127" s="357"/>
      <c r="AT127" s="358"/>
      <c r="AU127" s="358"/>
      <c r="AV127" s="359"/>
      <c r="AW127" s="41">
        <v>21</v>
      </c>
      <c r="AX127" s="42" t="str">
        <f t="shared" si="10"/>
        <v>-</v>
      </c>
      <c r="AY127" s="43">
        <v>19</v>
      </c>
      <c r="AZ127" s="368" t="str">
        <f>IF(AW127&lt;&gt;"",IF(AW127&gt;AY127,IF(AW128&gt;AY128,"○",IF(AW129&gt;AY129,"○","×")),IF(AW128&gt;AY128,IF(AW129&gt;AY129,"○","×"),"×")),"")</f>
        <v>○</v>
      </c>
      <c r="BA127" s="41">
        <v>16</v>
      </c>
      <c r="BB127" s="42" t="str">
        <f t="shared" si="11"/>
        <v>-</v>
      </c>
      <c r="BC127" s="43">
        <v>21</v>
      </c>
      <c r="BD127" s="323" t="str">
        <f>IF(BA127&lt;&gt;"",IF(BA127&gt;BC127,IF(BA128&gt;BC128,"○",IF(BA129&gt;BC129,"○","×")),IF(BA128&gt;BC128,IF(BA129&gt;BC129,"○","×"),"×")),"")</f>
        <v>×</v>
      </c>
      <c r="BE127" s="377" t="s">
        <v>255</v>
      </c>
      <c r="BF127" s="378"/>
      <c r="BG127" s="378"/>
      <c r="BH127" s="379"/>
      <c r="BI127" s="4"/>
      <c r="BJ127" s="48"/>
      <c r="BK127" s="49"/>
      <c r="BL127" s="48"/>
      <c r="BM127" s="49"/>
      <c r="BN127" s="50"/>
      <c r="BO127" s="49"/>
      <c r="BP127" s="49"/>
      <c r="BQ127" s="50"/>
      <c r="BR127" s="4"/>
      <c r="BS127" s="4"/>
      <c r="BT127" s="4"/>
      <c r="BU127" s="4"/>
      <c r="BV127" s="4"/>
      <c r="BW127" s="4"/>
    </row>
    <row r="128" spans="3:75" ht="9.75" customHeight="1">
      <c r="C128" s="239" t="s">
        <v>26</v>
      </c>
      <c r="D128" s="243" t="s">
        <v>209</v>
      </c>
      <c r="E128" s="62">
        <f>IF(K125="","",K125)</f>
        <v>19</v>
      </c>
      <c r="F128" s="42" t="str">
        <f t="shared" si="12"/>
        <v>-</v>
      </c>
      <c r="G128" s="63">
        <f>IF(I125="","",I125)</f>
        <v>21</v>
      </c>
      <c r="H128" s="355" t="str">
        <f>IF(J125="","",J125)</f>
        <v>-</v>
      </c>
      <c r="I128" s="360"/>
      <c r="J128" s="361"/>
      <c r="K128" s="361"/>
      <c r="L128" s="362"/>
      <c r="M128" s="41">
        <v>21</v>
      </c>
      <c r="N128" s="42" t="str">
        <f t="shared" si="8"/>
        <v>-</v>
      </c>
      <c r="O128" s="43">
        <v>14</v>
      </c>
      <c r="P128" s="321"/>
      <c r="Q128" s="41">
        <v>16</v>
      </c>
      <c r="R128" s="42" t="str">
        <f t="shared" si="9"/>
        <v>-</v>
      </c>
      <c r="S128" s="43">
        <v>21</v>
      </c>
      <c r="T128" s="366"/>
      <c r="U128" s="380"/>
      <c r="V128" s="381"/>
      <c r="W128" s="381"/>
      <c r="X128" s="382"/>
      <c r="Y128" s="4"/>
      <c r="Z128" s="47">
        <f>COUNTIF(E127:T129,"○")</f>
        <v>1</v>
      </c>
      <c r="AA128" s="29">
        <f>COUNTIF(E127:T129,"×")</f>
        <v>2</v>
      </c>
      <c r="AB128" s="53">
        <f>(IF((E127&gt;G127),1,0))+(IF((E128&gt;G128),1,0))+(IF((E129&gt;G129),1,0))+(IF((I127&gt;K127),1,0))+(IF((I128&gt;K128),1,0))+(IF((I129&gt;K129),1,0))+(IF((M127&gt;O127),1,0))+(IF((M128&gt;O128),1,0))+(IF((M129&gt;O129),1,0))+(IF((Q127&gt;S127),1,0))+(IF((Q128&gt;S128),1,0))+(IF((Q129&gt;S129),1,0))</f>
        <v>4</v>
      </c>
      <c r="AC128" s="54">
        <f>(IF((E127&lt;G127),1,0))+(IF((E128&lt;G128),1,0))+(IF((E129&lt;G129),1,0))+(IF((I127&lt;K127),1,0))+(IF((I128&lt;K128),1,0))+(IF((I129&lt;K129),1,0))+(IF((M127&lt;O127),1,0))+(IF((M128&lt;O128),1,0))+(IF((M129&lt;O129),1,0))+(IF((Q127&lt;S127),1,0))+(IF((Q128&lt;S128),1,0))+(IF((Q129&lt;S129),1,0))</f>
        <v>4</v>
      </c>
      <c r="AD128" s="55">
        <f>AB128-AC128</f>
        <v>0</v>
      </c>
      <c r="AE128" s="29">
        <f>SUM(E127:E129,I127:I129,M127:M129,Q127:Q129)</f>
        <v>143</v>
      </c>
      <c r="AF128" s="29">
        <f>SUM(G127:G129,K127:K129,O127:O129,S127:S129)</f>
        <v>148</v>
      </c>
      <c r="AG128" s="51">
        <f>AE128-AF128</f>
        <v>-5</v>
      </c>
      <c r="AM128" s="239" t="s">
        <v>100</v>
      </c>
      <c r="AN128" s="243" t="s">
        <v>33</v>
      </c>
      <c r="AO128" s="62">
        <f>IF(AU125="","",AU125)</f>
        <v>16</v>
      </c>
      <c r="AP128" s="42" t="str">
        <f t="shared" si="13"/>
        <v>-</v>
      </c>
      <c r="AQ128" s="63">
        <f>IF(AS125="","",AS125)</f>
        <v>21</v>
      </c>
      <c r="AR128" s="355" t="str">
        <f>IF(AT125="","",AT125)</f>
        <v>-</v>
      </c>
      <c r="AS128" s="360"/>
      <c r="AT128" s="361"/>
      <c r="AU128" s="361"/>
      <c r="AV128" s="362"/>
      <c r="AW128" s="41">
        <v>17</v>
      </c>
      <c r="AX128" s="42" t="str">
        <f t="shared" si="10"/>
        <v>-</v>
      </c>
      <c r="AY128" s="43">
        <v>21</v>
      </c>
      <c r="AZ128" s="321"/>
      <c r="BA128" s="41">
        <v>12</v>
      </c>
      <c r="BB128" s="42" t="str">
        <f t="shared" si="11"/>
        <v>-</v>
      </c>
      <c r="BC128" s="43">
        <v>21</v>
      </c>
      <c r="BD128" s="366"/>
      <c r="BE128" s="380"/>
      <c r="BF128" s="381"/>
      <c r="BG128" s="381"/>
      <c r="BH128" s="382"/>
      <c r="BI128" s="4"/>
      <c r="BJ128" s="47">
        <f>COUNTIF(AO127:BD129,"○")</f>
        <v>1</v>
      </c>
      <c r="BK128" s="29">
        <f>COUNTIF(AO127:BD129,"×")</f>
        <v>2</v>
      </c>
      <c r="BL128" s="53">
        <f>(IF((AO127&gt;AQ127),1,0))+(IF((AO128&gt;AQ128),1,0))+(IF((AO129&gt;AQ129),1,0))+(IF((AS127&gt;AU127),1,0))+(IF((AS128&gt;AU128),1,0))+(IF((AS129&gt;AU129),1,0))+(IF((AW127&gt;AY127),1,0))+(IF((AW128&gt;AY128),1,0))+(IF((AW129&gt;AY129),1,0))+(IF((BA127&gt;BC127),1,0))+(IF((BA128&gt;BC128),1,0))+(IF((BA129&gt;BC129),1,0))</f>
        <v>2</v>
      </c>
      <c r="BM128" s="54">
        <f>(IF((AO127&lt;AQ127),1,0))+(IF((AO128&lt;AQ128),1,0))+(IF((AO129&lt;AQ129),1,0))+(IF((AS127&lt;AU127),1,0))+(IF((AS128&lt;AU128),1,0))+(IF((AS129&lt;AU129),1,0))+(IF((AW127&lt;AY127),1,0))+(IF((AW128&lt;AY128),1,0))+(IF((AW129&lt;AY129),1,0))+(IF((BA127&lt;BC127),1,0))+(IF((BA128&lt;BC128),1,0))+(IF((BA129&lt;BC129),1,0))</f>
        <v>5</v>
      </c>
      <c r="BN128" s="55">
        <f>BL128-BM128</f>
        <v>-3</v>
      </c>
      <c r="BO128" s="29">
        <f>SUM(AO127:AO129,AS127:AS129,AW127:AW129,BA127:BA129)</f>
        <v>113</v>
      </c>
      <c r="BP128" s="29">
        <f>SUM(AQ127:AQ129,AU127:AU129,AY127:AY129,BC127:BC129)</f>
        <v>140</v>
      </c>
      <c r="BQ128" s="51">
        <f>BO128-BP128</f>
        <v>-27</v>
      </c>
      <c r="BR128" s="4"/>
      <c r="BS128" s="4"/>
      <c r="BT128" s="4"/>
      <c r="BU128" s="4"/>
      <c r="BV128" s="4"/>
      <c r="BW128" s="4"/>
    </row>
    <row r="129" spans="3:75" ht="9.75" customHeight="1">
      <c r="C129" s="244"/>
      <c r="D129" s="245"/>
      <c r="E129" s="64">
        <f>IF(K126="","",K126)</f>
        <v>11</v>
      </c>
      <c r="F129" s="42" t="str">
        <f t="shared" si="12"/>
        <v>-</v>
      </c>
      <c r="G129" s="65">
        <f>IF(I126="","",I126)</f>
        <v>21</v>
      </c>
      <c r="H129" s="356" t="str">
        <f>IF(J126="","",J126)</f>
        <v>-</v>
      </c>
      <c r="I129" s="363"/>
      <c r="J129" s="364"/>
      <c r="K129" s="364"/>
      <c r="L129" s="365"/>
      <c r="M129" s="56"/>
      <c r="N129" s="42">
        <f t="shared" si="8"/>
      </c>
      <c r="O129" s="57"/>
      <c r="P129" s="322"/>
      <c r="Q129" s="56">
        <v>13</v>
      </c>
      <c r="R129" s="58" t="str">
        <f t="shared" si="9"/>
        <v>-</v>
      </c>
      <c r="S129" s="57">
        <v>21</v>
      </c>
      <c r="T129" s="367"/>
      <c r="U129" s="59">
        <f>Z128</f>
        <v>1</v>
      </c>
      <c r="V129" s="60" t="s">
        <v>15</v>
      </c>
      <c r="W129" s="60">
        <f>AA128</f>
        <v>2</v>
      </c>
      <c r="X129" s="61" t="s">
        <v>10</v>
      </c>
      <c r="Y129" s="4"/>
      <c r="Z129" s="66"/>
      <c r="AA129" s="67"/>
      <c r="AB129" s="66"/>
      <c r="AC129" s="67"/>
      <c r="AD129" s="68"/>
      <c r="AE129" s="67"/>
      <c r="AF129" s="67"/>
      <c r="AG129" s="68"/>
      <c r="AM129" s="244"/>
      <c r="AN129" s="245"/>
      <c r="AO129" s="64">
        <f>IF(AU126="","",AU126)</f>
      </c>
      <c r="AP129" s="42">
        <f t="shared" si="13"/>
      </c>
      <c r="AQ129" s="65">
        <f>IF(AS126="","",AS126)</f>
      </c>
      <c r="AR129" s="356">
        <f>IF(AT126="","",AT126)</f>
      </c>
      <c r="AS129" s="363"/>
      <c r="AT129" s="364"/>
      <c r="AU129" s="364"/>
      <c r="AV129" s="365"/>
      <c r="AW129" s="56">
        <v>21</v>
      </c>
      <c r="AX129" s="42" t="str">
        <f t="shared" si="10"/>
        <v>-</v>
      </c>
      <c r="AY129" s="57">
        <v>16</v>
      </c>
      <c r="AZ129" s="322"/>
      <c r="BA129" s="56"/>
      <c r="BB129" s="58">
        <f t="shared" si="11"/>
      </c>
      <c r="BC129" s="57"/>
      <c r="BD129" s="367"/>
      <c r="BE129" s="59">
        <f>BJ128</f>
        <v>1</v>
      </c>
      <c r="BF129" s="60" t="s">
        <v>15</v>
      </c>
      <c r="BG129" s="60">
        <f>BK128</f>
        <v>2</v>
      </c>
      <c r="BH129" s="61" t="s">
        <v>10</v>
      </c>
      <c r="BI129" s="4"/>
      <c r="BJ129" s="66"/>
      <c r="BK129" s="67"/>
      <c r="BL129" s="66"/>
      <c r="BM129" s="67"/>
      <c r="BN129" s="68"/>
      <c r="BO129" s="67"/>
      <c r="BP129" s="67"/>
      <c r="BQ129" s="68"/>
      <c r="BR129" s="4"/>
      <c r="BS129" s="4"/>
      <c r="BT129" s="4"/>
      <c r="BU129" s="4"/>
      <c r="BV129" s="4"/>
      <c r="BW129" s="4"/>
    </row>
    <row r="130" spans="3:75" ht="9.75" customHeight="1">
      <c r="C130" s="241" t="s">
        <v>40</v>
      </c>
      <c r="D130" s="242" t="s">
        <v>33</v>
      </c>
      <c r="E130" s="62">
        <f>IF(O124="","",O124)</f>
        <v>10</v>
      </c>
      <c r="F130" s="69" t="str">
        <f t="shared" si="12"/>
        <v>-</v>
      </c>
      <c r="G130" s="63">
        <f>IF(M124="","",M124)</f>
        <v>21</v>
      </c>
      <c r="H130" s="354" t="str">
        <f>IF(P124="","",IF(P124="○","×",IF(P124="×","○")))</f>
        <v>×</v>
      </c>
      <c r="I130" s="70">
        <f>IF(O127="","",O127)</f>
        <v>13</v>
      </c>
      <c r="J130" s="42" t="str">
        <f aca="true" t="shared" si="14" ref="J130:J135">IF(I130="","","-")</f>
        <v>-</v>
      </c>
      <c r="K130" s="63">
        <f>IF(M127="","",M127)</f>
        <v>21</v>
      </c>
      <c r="L130" s="354" t="str">
        <f>IF(P127="","",IF(P127="○","×",IF(P127="×","○")))</f>
        <v>×</v>
      </c>
      <c r="M130" s="357"/>
      <c r="N130" s="358"/>
      <c r="O130" s="358"/>
      <c r="P130" s="359"/>
      <c r="Q130" s="41">
        <v>9</v>
      </c>
      <c r="R130" s="42" t="str">
        <f t="shared" si="9"/>
        <v>-</v>
      </c>
      <c r="S130" s="43">
        <v>21</v>
      </c>
      <c r="T130" s="366" t="str">
        <f>IF(Q130&lt;&gt;"",IF(Q130&gt;S130,IF(Q131&gt;S131,"○",IF(Q132&gt;S132,"○","×")),IF(Q131&gt;S131,IF(Q132&gt;S132,"○","×"),"×")),"")</f>
        <v>×</v>
      </c>
      <c r="U130" s="377" t="s">
        <v>258</v>
      </c>
      <c r="V130" s="378"/>
      <c r="W130" s="378"/>
      <c r="X130" s="379"/>
      <c r="Y130" s="4"/>
      <c r="Z130" s="47"/>
      <c r="AA130" s="29"/>
      <c r="AB130" s="47"/>
      <c r="AC130" s="29"/>
      <c r="AD130" s="51"/>
      <c r="AE130" s="29"/>
      <c r="AF130" s="29"/>
      <c r="AG130" s="51"/>
      <c r="AM130" s="241" t="s">
        <v>250</v>
      </c>
      <c r="AN130" s="242" t="s">
        <v>71</v>
      </c>
      <c r="AO130" s="62">
        <f>IF(AY124="","",AY124)</f>
        <v>10</v>
      </c>
      <c r="AP130" s="69" t="str">
        <f t="shared" si="13"/>
        <v>-</v>
      </c>
      <c r="AQ130" s="63">
        <f>IF(AW124="","",AW124)</f>
        <v>21</v>
      </c>
      <c r="AR130" s="354" t="str">
        <f>IF(AZ124="","",IF(AZ124="○","×",IF(AZ124="×","○")))</f>
        <v>×</v>
      </c>
      <c r="AS130" s="70">
        <f>IF(AY127="","",AY127)</f>
        <v>19</v>
      </c>
      <c r="AT130" s="42" t="str">
        <f aca="true" t="shared" si="15" ref="AT130:AT135">IF(AS130="","","-")</f>
        <v>-</v>
      </c>
      <c r="AU130" s="63">
        <f>IF(AW127="","",AW127)</f>
        <v>21</v>
      </c>
      <c r="AV130" s="354" t="str">
        <f>IF(AZ127="","",IF(AZ127="○","×",IF(AZ127="×","○")))</f>
        <v>×</v>
      </c>
      <c r="AW130" s="357"/>
      <c r="AX130" s="358"/>
      <c r="AY130" s="358"/>
      <c r="AZ130" s="359"/>
      <c r="BA130" s="41">
        <v>19</v>
      </c>
      <c r="BB130" s="42" t="str">
        <f t="shared" si="11"/>
        <v>-</v>
      </c>
      <c r="BC130" s="43">
        <v>21</v>
      </c>
      <c r="BD130" s="366" t="str">
        <f>IF(BA130&lt;&gt;"",IF(BA130&gt;BC130,IF(BA131&gt;BC131,"○",IF(BA132&gt;BC132,"○","×")),IF(BA131&gt;BC131,IF(BA132&gt;BC132,"○","×"),"×")),"")</f>
        <v>×</v>
      </c>
      <c r="BE130" s="377" t="s">
        <v>259</v>
      </c>
      <c r="BF130" s="378"/>
      <c r="BG130" s="378"/>
      <c r="BH130" s="379"/>
      <c r="BI130" s="4"/>
      <c r="BJ130" s="47"/>
      <c r="BK130" s="29"/>
      <c r="BL130" s="47"/>
      <c r="BM130" s="29"/>
      <c r="BN130" s="51"/>
      <c r="BO130" s="29"/>
      <c r="BP130" s="29"/>
      <c r="BQ130" s="51"/>
      <c r="BR130" s="4"/>
      <c r="BS130" s="4"/>
      <c r="BT130" s="4"/>
      <c r="BU130" s="4"/>
      <c r="BV130" s="4"/>
      <c r="BW130" s="4"/>
    </row>
    <row r="131" spans="3:75" ht="9.75" customHeight="1">
      <c r="C131" s="239" t="s">
        <v>103</v>
      </c>
      <c r="D131" s="243" t="s">
        <v>33</v>
      </c>
      <c r="E131" s="62">
        <f>IF(O125="","",O125)</f>
        <v>7</v>
      </c>
      <c r="F131" s="42" t="str">
        <f t="shared" si="12"/>
        <v>-</v>
      </c>
      <c r="G131" s="63">
        <f>IF(M125="","",M125)</f>
        <v>21</v>
      </c>
      <c r="H131" s="355">
        <f>IF(J128="","",J128)</f>
      </c>
      <c r="I131" s="70">
        <f>IF(O128="","",O128)</f>
        <v>14</v>
      </c>
      <c r="J131" s="42" t="str">
        <f t="shared" si="14"/>
        <v>-</v>
      </c>
      <c r="K131" s="63">
        <f>IF(M128="","",M128)</f>
        <v>21</v>
      </c>
      <c r="L131" s="355" t="str">
        <f>IF(N128="","",N128)</f>
        <v>-</v>
      </c>
      <c r="M131" s="360"/>
      <c r="N131" s="361"/>
      <c r="O131" s="361"/>
      <c r="P131" s="362"/>
      <c r="Q131" s="41">
        <v>18</v>
      </c>
      <c r="R131" s="42" t="str">
        <f t="shared" si="9"/>
        <v>-</v>
      </c>
      <c r="S131" s="43">
        <v>21</v>
      </c>
      <c r="T131" s="366"/>
      <c r="U131" s="380"/>
      <c r="V131" s="381"/>
      <c r="W131" s="381"/>
      <c r="X131" s="382"/>
      <c r="Y131" s="4"/>
      <c r="Z131" s="47">
        <f>COUNTIF(E130:T132,"○")</f>
        <v>0</v>
      </c>
      <c r="AA131" s="29">
        <f>COUNTIF(E130:T132,"×")</f>
        <v>3</v>
      </c>
      <c r="AB131" s="53">
        <f>(IF((E130&gt;G130),1,0))+(IF((E131&gt;G131),1,0))+(IF((E132&gt;G132),1,0))+(IF((I130&gt;K130),1,0))+(IF((I131&gt;K131),1,0))+(IF((I132&gt;K132),1,0))+(IF((M130&gt;O130),1,0))+(IF((M131&gt;O131),1,0))+(IF((M132&gt;O132),1,0))+(IF((Q130&gt;S130),1,0))+(IF((Q131&gt;S131),1,0))+(IF((Q132&gt;S132),1,0))</f>
        <v>0</v>
      </c>
      <c r="AC131" s="54">
        <f>(IF((E130&lt;G130),1,0))+(IF((E131&lt;G131),1,0))+(IF((E132&lt;G132),1,0))+(IF((I130&lt;K130),1,0))+(IF((I131&lt;K131),1,0))+(IF((I132&lt;K132),1,0))+(IF((M130&lt;O130),1,0))+(IF((M131&lt;O131),1,0))+(IF((M132&lt;O132),1,0))+(IF((Q130&lt;S130),1,0))+(IF((Q131&lt;S131),1,0))+(IF((Q132&lt;S132),1,0))</f>
        <v>6</v>
      </c>
      <c r="AD131" s="55">
        <f>AB131-AC131</f>
        <v>-6</v>
      </c>
      <c r="AE131" s="29">
        <f>SUM(E130:E132,I130:I132,M130:M132,Q130:Q132)</f>
        <v>71</v>
      </c>
      <c r="AF131" s="29">
        <f>SUM(G130:G132,K130:K132,O130:O132,S130:S132)</f>
        <v>126</v>
      </c>
      <c r="AG131" s="51">
        <f>AE131-AF131</f>
        <v>-55</v>
      </c>
      <c r="AM131" s="239" t="s">
        <v>77</v>
      </c>
      <c r="AN131" s="243" t="s">
        <v>71</v>
      </c>
      <c r="AO131" s="62">
        <f>IF(AY125="","",AY125)</f>
        <v>9</v>
      </c>
      <c r="AP131" s="42" t="str">
        <f t="shared" si="13"/>
        <v>-</v>
      </c>
      <c r="AQ131" s="63">
        <f>IF(AW125="","",AW125)</f>
        <v>21</v>
      </c>
      <c r="AR131" s="355">
        <f>IF(AT128="","",AT128)</f>
      </c>
      <c r="AS131" s="70">
        <f>IF(AY128="","",AY128)</f>
        <v>21</v>
      </c>
      <c r="AT131" s="42" t="str">
        <f t="shared" si="15"/>
        <v>-</v>
      </c>
      <c r="AU131" s="63">
        <f>IF(AW128="","",AW128)</f>
        <v>17</v>
      </c>
      <c r="AV131" s="355" t="str">
        <f>IF(AX128="","",AX128)</f>
        <v>-</v>
      </c>
      <c r="AW131" s="360"/>
      <c r="AX131" s="361"/>
      <c r="AY131" s="361"/>
      <c r="AZ131" s="362"/>
      <c r="BA131" s="41">
        <v>18</v>
      </c>
      <c r="BB131" s="42" t="str">
        <f t="shared" si="11"/>
        <v>-</v>
      </c>
      <c r="BC131" s="43">
        <v>21</v>
      </c>
      <c r="BD131" s="366"/>
      <c r="BE131" s="380"/>
      <c r="BF131" s="381"/>
      <c r="BG131" s="381"/>
      <c r="BH131" s="382"/>
      <c r="BI131" s="4"/>
      <c r="BJ131" s="47">
        <f>COUNTIF(AO130:BD132,"○")</f>
        <v>0</v>
      </c>
      <c r="BK131" s="29">
        <f>COUNTIF(AO130:BD132,"×")</f>
        <v>3</v>
      </c>
      <c r="BL131" s="53">
        <f>(IF((AO130&gt;AQ130),1,0))+(IF((AO131&gt;AQ131),1,0))+(IF((AO132&gt;AQ132),1,0))+(IF((AS130&gt;AU130),1,0))+(IF((AS131&gt;AU131),1,0))+(IF((AS132&gt;AU132),1,0))+(IF((AW130&gt;AY130),1,0))+(IF((AW131&gt;AY131),1,0))+(IF((AW132&gt;AY132),1,0))+(IF((BA130&gt;BC130),1,0))+(IF((BA131&gt;BC131),1,0))+(IF((BA132&gt;BC132),1,0))</f>
        <v>1</v>
      </c>
      <c r="BM131" s="54">
        <f>(IF((AO130&lt;AQ130),1,0))+(IF((AO131&lt;AQ131),1,0))+(IF((AO132&lt;AQ132),1,0))+(IF((AS130&lt;AU130),1,0))+(IF((AS131&lt;AU131),1,0))+(IF((AS132&lt;AU132),1,0))+(IF((AW130&lt;AY130),1,0))+(IF((AW131&lt;AY131),1,0))+(IF((AW132&lt;AY132),1,0))+(IF((BA130&lt;BC130),1,0))+(IF((BA131&lt;BC131),1,0))+(IF((BA132&lt;BC132),1,0))</f>
        <v>6</v>
      </c>
      <c r="BN131" s="55">
        <f>BL131-BM131</f>
        <v>-5</v>
      </c>
      <c r="BO131" s="29">
        <f>SUM(AO130:AO132,AS130:AS132,AW130:AW132,BA130:BA132)</f>
        <v>112</v>
      </c>
      <c r="BP131" s="29">
        <f>SUM(AQ130:AQ132,AU130:AU132,AY130:AY132,BC130:BC132)</f>
        <v>143</v>
      </c>
      <c r="BQ131" s="51">
        <f>BO131-BP131</f>
        <v>-31</v>
      </c>
      <c r="BR131" s="4"/>
      <c r="BS131" s="4"/>
      <c r="BT131" s="4"/>
      <c r="BU131" s="4"/>
      <c r="BV131" s="4"/>
      <c r="BW131" s="4"/>
    </row>
    <row r="132" spans="3:75" ht="9.75" customHeight="1">
      <c r="C132" s="244"/>
      <c r="D132" s="245"/>
      <c r="E132" s="64">
        <f>IF(O126="","",O126)</f>
      </c>
      <c r="F132" s="58">
        <f t="shared" si="12"/>
      </c>
      <c r="G132" s="65">
        <f>IF(M126="","",M126)</f>
      </c>
      <c r="H132" s="356">
        <f>IF(J129="","",J129)</f>
      </c>
      <c r="I132" s="71">
        <f>IF(O129="","",O129)</f>
      </c>
      <c r="J132" s="42">
        <f t="shared" si="14"/>
      </c>
      <c r="K132" s="65">
        <f>IF(M129="","",M129)</f>
      </c>
      <c r="L132" s="356">
        <f>IF(N129="","",N129)</f>
      </c>
      <c r="M132" s="363"/>
      <c r="N132" s="364"/>
      <c r="O132" s="364"/>
      <c r="P132" s="365"/>
      <c r="Q132" s="56"/>
      <c r="R132" s="42">
        <f t="shared" si="9"/>
      </c>
      <c r="S132" s="57"/>
      <c r="T132" s="367"/>
      <c r="U132" s="59">
        <f>Z131</f>
        <v>0</v>
      </c>
      <c r="V132" s="60" t="s">
        <v>15</v>
      </c>
      <c r="W132" s="60">
        <f>AA131</f>
        <v>3</v>
      </c>
      <c r="X132" s="61" t="s">
        <v>10</v>
      </c>
      <c r="Y132" s="4"/>
      <c r="Z132" s="47"/>
      <c r="AA132" s="29"/>
      <c r="AB132" s="47"/>
      <c r="AC132" s="29"/>
      <c r="AD132" s="51"/>
      <c r="AE132" s="29"/>
      <c r="AF132" s="29"/>
      <c r="AG132" s="51"/>
      <c r="AM132" s="244"/>
      <c r="AN132" s="245"/>
      <c r="AO132" s="64">
        <f>IF(AY126="","",AY126)</f>
      </c>
      <c r="AP132" s="58">
        <f t="shared" si="13"/>
      </c>
      <c r="AQ132" s="65">
        <f>IF(AW126="","",AW126)</f>
      </c>
      <c r="AR132" s="356">
        <f>IF(AT129="","",AT129)</f>
      </c>
      <c r="AS132" s="71">
        <f>IF(AY129="","",AY129)</f>
        <v>16</v>
      </c>
      <c r="AT132" s="42" t="str">
        <f t="shared" si="15"/>
        <v>-</v>
      </c>
      <c r="AU132" s="65">
        <f>IF(AW129="","",AW129)</f>
        <v>21</v>
      </c>
      <c r="AV132" s="356" t="str">
        <f>IF(AX129="","",AX129)</f>
        <v>-</v>
      </c>
      <c r="AW132" s="363"/>
      <c r="AX132" s="364"/>
      <c r="AY132" s="364"/>
      <c r="AZ132" s="365"/>
      <c r="BA132" s="56"/>
      <c r="BB132" s="42">
        <f t="shared" si="11"/>
      </c>
      <c r="BC132" s="57"/>
      <c r="BD132" s="367"/>
      <c r="BE132" s="59">
        <f>BJ131</f>
        <v>0</v>
      </c>
      <c r="BF132" s="60" t="s">
        <v>15</v>
      </c>
      <c r="BG132" s="60">
        <f>BK131</f>
        <v>3</v>
      </c>
      <c r="BH132" s="61" t="s">
        <v>10</v>
      </c>
      <c r="BI132" s="4"/>
      <c r="BJ132" s="47"/>
      <c r="BK132" s="29"/>
      <c r="BL132" s="47"/>
      <c r="BM132" s="29"/>
      <c r="BN132" s="51"/>
      <c r="BO132" s="29"/>
      <c r="BP132" s="29"/>
      <c r="BQ132" s="51"/>
      <c r="BR132" s="4"/>
      <c r="BS132" s="4"/>
      <c r="BT132" s="4"/>
      <c r="BU132" s="4"/>
      <c r="BV132" s="4"/>
      <c r="BW132" s="4"/>
    </row>
    <row r="133" spans="1:75" ht="9.75" customHeight="1">
      <c r="A133" s="4"/>
      <c r="B133" s="128"/>
      <c r="C133" s="239" t="s">
        <v>130</v>
      </c>
      <c r="D133" s="242" t="s">
        <v>172</v>
      </c>
      <c r="E133" s="62">
        <f>IF(S124="","",S124)</f>
        <v>18</v>
      </c>
      <c r="F133" s="42" t="str">
        <f t="shared" si="12"/>
        <v>-</v>
      </c>
      <c r="G133" s="63">
        <f>IF(Q124="","",Q124)</f>
        <v>21</v>
      </c>
      <c r="H133" s="371" t="str">
        <f>IF(T124="","",IF(T124="○","×",IF(T124="×","○")))</f>
        <v>×</v>
      </c>
      <c r="I133" s="70">
        <f>IF(S127="","",S127)</f>
        <v>17</v>
      </c>
      <c r="J133" s="69" t="str">
        <f t="shared" si="14"/>
        <v>-</v>
      </c>
      <c r="K133" s="63">
        <f>IF(Q127="","",Q127)</f>
        <v>21</v>
      </c>
      <c r="L133" s="371" t="str">
        <f>IF(T127="","",IF(T127="○","×",IF(T127="×","○")))</f>
        <v>○</v>
      </c>
      <c r="M133" s="72">
        <f>IF(S130="","",S130)</f>
        <v>21</v>
      </c>
      <c r="N133" s="42" t="str">
        <f>IF(M133="","","-")</f>
        <v>-</v>
      </c>
      <c r="O133" s="73">
        <f>IF(Q130="","",Q130)</f>
        <v>9</v>
      </c>
      <c r="P133" s="371" t="str">
        <f>IF(T130="","",IF(T130="○","×",IF(T130="×","○")))</f>
        <v>○</v>
      </c>
      <c r="Q133" s="324"/>
      <c r="R133" s="307"/>
      <c r="S133" s="307"/>
      <c r="T133" s="308"/>
      <c r="U133" s="446" t="s">
        <v>225</v>
      </c>
      <c r="V133" s="447"/>
      <c r="W133" s="447"/>
      <c r="X133" s="448"/>
      <c r="Y133" s="4"/>
      <c r="Z133" s="48"/>
      <c r="AA133" s="49"/>
      <c r="AB133" s="48"/>
      <c r="AC133" s="49"/>
      <c r="AD133" s="50"/>
      <c r="AE133" s="49"/>
      <c r="AF133" s="49"/>
      <c r="AG133" s="50"/>
      <c r="AM133" s="239" t="s">
        <v>125</v>
      </c>
      <c r="AN133" s="242" t="s">
        <v>46</v>
      </c>
      <c r="AO133" s="62">
        <f>IF(BC124="","",BC124)</f>
        <v>9</v>
      </c>
      <c r="AP133" s="42" t="str">
        <f t="shared" si="13"/>
        <v>-</v>
      </c>
      <c r="AQ133" s="63">
        <f>IF(BA124="","",BA124)</f>
        <v>21</v>
      </c>
      <c r="AR133" s="371" t="str">
        <f>IF(BD124="","",IF(BD124="○","×",IF(BD124="×","○")))</f>
        <v>×</v>
      </c>
      <c r="AS133" s="70">
        <f>IF(BC127="","",BC127)</f>
        <v>21</v>
      </c>
      <c r="AT133" s="69" t="str">
        <f t="shared" si="15"/>
        <v>-</v>
      </c>
      <c r="AU133" s="63">
        <f>IF(BA127="","",BA127)</f>
        <v>16</v>
      </c>
      <c r="AV133" s="371" t="str">
        <f>IF(BD127="","",IF(BD127="○","×",IF(BD127="×","○")))</f>
        <v>○</v>
      </c>
      <c r="AW133" s="72">
        <f>IF(BC130="","",BC130)</f>
        <v>21</v>
      </c>
      <c r="AX133" s="42" t="str">
        <f>IF(AW133="","","-")</f>
        <v>-</v>
      </c>
      <c r="AY133" s="73">
        <f>IF(BA130="","",BA130)</f>
        <v>19</v>
      </c>
      <c r="AZ133" s="2" t="str">
        <f>IF(BD130="","",IF(BD130="○","×",IF(BD130="×","○")))</f>
        <v>○</v>
      </c>
      <c r="BA133" s="324"/>
      <c r="BB133" s="307"/>
      <c r="BC133" s="307"/>
      <c r="BD133" s="308"/>
      <c r="BE133" s="377" t="s">
        <v>254</v>
      </c>
      <c r="BF133" s="378"/>
      <c r="BG133" s="378"/>
      <c r="BH133" s="379"/>
      <c r="BI133" s="4"/>
      <c r="BJ133" s="48"/>
      <c r="BK133" s="49"/>
      <c r="BL133" s="48"/>
      <c r="BM133" s="49"/>
      <c r="BN133" s="50"/>
      <c r="BO133" s="49"/>
      <c r="BP133" s="49"/>
      <c r="BQ133" s="50"/>
      <c r="BR133" s="4"/>
      <c r="BS133" s="4"/>
      <c r="BT133" s="4"/>
      <c r="BU133" s="4"/>
      <c r="BV133" s="4"/>
      <c r="BW133" s="4"/>
    </row>
    <row r="134" spans="1:75" ht="9.75" customHeight="1">
      <c r="A134" s="4"/>
      <c r="B134" s="128" t="s">
        <v>228</v>
      </c>
      <c r="C134" s="239" t="s">
        <v>30</v>
      </c>
      <c r="D134" s="243" t="s">
        <v>172</v>
      </c>
      <c r="E134" s="62">
        <f>IF(S125="","",S125)</f>
        <v>21</v>
      </c>
      <c r="F134" s="42" t="str">
        <f t="shared" si="12"/>
        <v>-</v>
      </c>
      <c r="G134" s="63">
        <f>IF(Q125="","",Q125)</f>
        <v>16</v>
      </c>
      <c r="H134" s="372"/>
      <c r="I134" s="70">
        <f>IF(S128="","",S128)</f>
        <v>21</v>
      </c>
      <c r="J134" s="42" t="str">
        <f t="shared" si="14"/>
        <v>-</v>
      </c>
      <c r="K134" s="63">
        <f>IF(Q128="","",Q128)</f>
        <v>16</v>
      </c>
      <c r="L134" s="372"/>
      <c r="M134" s="70">
        <f>IF(S131="","",S131)</f>
        <v>21</v>
      </c>
      <c r="N134" s="42" t="str">
        <f>IF(M134="","","-")</f>
        <v>-</v>
      </c>
      <c r="O134" s="63">
        <f>IF(Q131="","",Q131)</f>
        <v>18</v>
      </c>
      <c r="P134" s="372"/>
      <c r="Q134" s="309"/>
      <c r="R134" s="310"/>
      <c r="S134" s="310"/>
      <c r="T134" s="311"/>
      <c r="U134" s="449"/>
      <c r="V134" s="450"/>
      <c r="W134" s="450"/>
      <c r="X134" s="451"/>
      <c r="Y134" s="4"/>
      <c r="Z134" s="47">
        <f>COUNTIF(E133:T135,"○")</f>
        <v>2</v>
      </c>
      <c r="AA134" s="29">
        <f>COUNTIF(E133:T135,"×")</f>
        <v>1</v>
      </c>
      <c r="AB134" s="53">
        <f>(IF((E133&gt;G133),1,0))+(IF((E134&gt;G134),1,0))+(IF((E135&gt;G135),1,0))+(IF((I133&gt;K133),1,0))+(IF((I134&gt;K134),1,0))+(IF((I135&gt;K135),1,0))+(IF((M133&gt;O133),1,0))+(IF((M134&gt;O134),1,0))+(IF((M135&gt;O135),1,0))+(IF((Q133&gt;S133),1,0))+(IF((Q134&gt;S134),1,0))+(IF((Q135&gt;S135),1,0))</f>
        <v>5</v>
      </c>
      <c r="AC134" s="54">
        <f>(IF((E133&lt;G133),1,0))+(IF((E134&lt;G134),1,0))+(IF((E135&lt;G135),1,0))+(IF((I133&lt;K133),1,0))+(IF((I134&lt;K134),1,0))+(IF((I135&lt;K135),1,0))+(IF((M133&lt;O133),1,0))+(IF((M134&lt;O134),1,0))+(IF((M135&lt;O135),1,0))+(IF((Q133&lt;S133),1,0))+(IF((Q134&lt;S134),1,0))+(IF((Q135&lt;S135),1,0))</f>
        <v>3</v>
      </c>
      <c r="AD134" s="55">
        <f>AB134-AC134</f>
        <v>2</v>
      </c>
      <c r="AE134" s="29">
        <f>SUM(E133:E135,I133:I135,M133:M135,Q133:Q135)</f>
        <v>156</v>
      </c>
      <c r="AF134" s="29">
        <f>SUM(G133:G135,K133:K135,O133:O135,S133:S135)</f>
        <v>135</v>
      </c>
      <c r="AG134" s="51">
        <f>AE134-AF134</f>
        <v>21</v>
      </c>
      <c r="AM134" s="239" t="s">
        <v>126</v>
      </c>
      <c r="AN134" s="243" t="s">
        <v>46</v>
      </c>
      <c r="AO134" s="62">
        <f>IF(BC125="","",BC125)</f>
        <v>18</v>
      </c>
      <c r="AP134" s="42" t="str">
        <f t="shared" si="13"/>
        <v>-</v>
      </c>
      <c r="AQ134" s="63">
        <f>IF(BA125="","",BA125)</f>
        <v>21</v>
      </c>
      <c r="AR134" s="372"/>
      <c r="AS134" s="70">
        <f>IF(BC128="","",BC128)</f>
        <v>21</v>
      </c>
      <c r="AT134" s="42" t="str">
        <f t="shared" si="15"/>
        <v>-</v>
      </c>
      <c r="AU134" s="63">
        <f>IF(BA128="","",BA128)</f>
        <v>12</v>
      </c>
      <c r="AV134" s="372"/>
      <c r="AW134" s="70">
        <f>IF(BC131="","",BC131)</f>
        <v>21</v>
      </c>
      <c r="AX134" s="42" t="str">
        <f>IF(AW134="","","-")</f>
        <v>-</v>
      </c>
      <c r="AY134" s="63">
        <f>IF(BA131="","",BA131)</f>
        <v>18</v>
      </c>
      <c r="AZ134" s="3" t="str">
        <f>IF(BB131="","",BB131)</f>
        <v>-</v>
      </c>
      <c r="BA134" s="309"/>
      <c r="BB134" s="310"/>
      <c r="BC134" s="310"/>
      <c r="BD134" s="311"/>
      <c r="BE134" s="380"/>
      <c r="BF134" s="381"/>
      <c r="BG134" s="381"/>
      <c r="BH134" s="382"/>
      <c r="BI134" s="4"/>
      <c r="BJ134" s="47">
        <f>COUNTIF(AO133:BD135,"○")</f>
        <v>2</v>
      </c>
      <c r="BK134" s="29">
        <f>COUNTIF(AO133:BD135,"×")</f>
        <v>1</v>
      </c>
      <c r="BL134" s="53">
        <f>(IF((AO133&gt;AQ133),1,0))+(IF((AO134&gt;AQ134),1,0))+(IF((AO135&gt;AQ135),1,0))+(IF((AS133&gt;AU133),1,0))+(IF((AS134&gt;AU134),1,0))+(IF((AS135&gt;AU135),1,0))+(IF((AW133&gt;AY133),1,0))+(IF((AW134&gt;AY134),1,0))+(IF((AW135&gt;AY135),1,0))+(IF((BA133&gt;BC133),1,0))+(IF((BA134&gt;BC134),1,0))+(IF((BA135&gt;BC135),1,0))</f>
        <v>4</v>
      </c>
      <c r="BM134" s="54">
        <f>(IF((AO133&lt;AQ133),1,0))+(IF((AO134&lt;AQ134),1,0))+(IF((AO135&lt;AQ135),1,0))+(IF((AS133&lt;AU133),1,0))+(IF((AS134&lt;AU134),1,0))+(IF((AS135&lt;AU135),1,0))+(IF((AW133&lt;AY133),1,0))+(IF((AW134&lt;AY134),1,0))+(IF((AW135&lt;AY135),1,0))+(IF((BA133&lt;BC133),1,0))+(IF((BA134&lt;BC134),1,0))+(IF((BA135&lt;BC135),1,0))</f>
        <v>2</v>
      </c>
      <c r="BN134" s="55">
        <f>BL134-BM134</f>
        <v>2</v>
      </c>
      <c r="BO134" s="29">
        <f>SUM(AO133:AO135,AS133:AS135,AW133:AW135,BA133:BA135)</f>
        <v>111</v>
      </c>
      <c r="BP134" s="29">
        <f>SUM(AQ133:AQ135,AU133:AU135,AY133:AY135,BC133:BC135)</f>
        <v>107</v>
      </c>
      <c r="BQ134" s="51">
        <f>BO134-BP134</f>
        <v>4</v>
      </c>
      <c r="BR134" s="4"/>
      <c r="BS134" s="4"/>
      <c r="BT134" s="4"/>
      <c r="BU134" s="4"/>
      <c r="BV134" s="4"/>
      <c r="BW134" s="4"/>
    </row>
    <row r="135" spans="1:75" ht="9.75" customHeight="1" thickBot="1">
      <c r="A135" s="4"/>
      <c r="C135" s="539" t="s">
        <v>174</v>
      </c>
      <c r="D135" s="540"/>
      <c r="E135" s="74">
        <f>IF(S126="","",S126)</f>
        <v>16</v>
      </c>
      <c r="F135" s="75" t="str">
        <f t="shared" si="12"/>
        <v>-</v>
      </c>
      <c r="G135" s="76">
        <f>IF(Q126="","",Q126)</f>
        <v>21</v>
      </c>
      <c r="H135" s="373"/>
      <c r="I135" s="77">
        <f>IF(S129="","",S129)</f>
        <v>21</v>
      </c>
      <c r="J135" s="75" t="str">
        <f t="shared" si="14"/>
        <v>-</v>
      </c>
      <c r="K135" s="76">
        <f>IF(Q129="","",Q129)</f>
        <v>13</v>
      </c>
      <c r="L135" s="373"/>
      <c r="M135" s="77">
        <f>IF(S132="","",S132)</f>
      </c>
      <c r="N135" s="75">
        <f>IF(M135="","","-")</f>
      </c>
      <c r="O135" s="76">
        <f>IF(Q132="","",Q132)</f>
      </c>
      <c r="P135" s="373"/>
      <c r="Q135" s="312"/>
      <c r="R135" s="313"/>
      <c r="S135" s="313"/>
      <c r="T135" s="303"/>
      <c r="U135" s="79">
        <f>Z134</f>
        <v>2</v>
      </c>
      <c r="V135" s="80" t="s">
        <v>15</v>
      </c>
      <c r="W135" s="80">
        <f>AA134</f>
        <v>1</v>
      </c>
      <c r="X135" s="81" t="s">
        <v>10</v>
      </c>
      <c r="Y135" s="4"/>
      <c r="Z135" s="66"/>
      <c r="AA135" s="67"/>
      <c r="AB135" s="66"/>
      <c r="AC135" s="67"/>
      <c r="AD135" s="68"/>
      <c r="AE135" s="67"/>
      <c r="AF135" s="67"/>
      <c r="AG135" s="68"/>
      <c r="AM135" s="246"/>
      <c r="AN135" s="247"/>
      <c r="AO135" s="74">
        <f>IF(BC126="","",BC126)</f>
      </c>
      <c r="AP135" s="75">
        <f t="shared" si="13"/>
      </c>
      <c r="AQ135" s="76">
        <f>IF(BA126="","",BA126)</f>
      </c>
      <c r="AR135" s="373"/>
      <c r="AS135" s="77">
        <f>IF(BC129="","",BC129)</f>
      </c>
      <c r="AT135" s="75">
        <f t="shared" si="15"/>
      </c>
      <c r="AU135" s="76">
        <f>IF(BA129="","",BA129)</f>
      </c>
      <c r="AV135" s="373"/>
      <c r="AW135" s="77">
        <f>IF(BC132="","",BC132)</f>
      </c>
      <c r="AX135" s="75">
        <f>IF(AW135="","","-")</f>
      </c>
      <c r="AY135" s="76">
        <f>IF(BA132="","",BA132)</f>
      </c>
      <c r="AZ135" s="78">
        <f>IF(BB132="","",BB132)</f>
      </c>
      <c r="BA135" s="312"/>
      <c r="BB135" s="313"/>
      <c r="BC135" s="313"/>
      <c r="BD135" s="303"/>
      <c r="BE135" s="79">
        <f>BJ134</f>
        <v>2</v>
      </c>
      <c r="BF135" s="80" t="s">
        <v>15</v>
      </c>
      <c r="BG135" s="80">
        <f>BK134</f>
        <v>1</v>
      </c>
      <c r="BH135" s="81" t="s">
        <v>10</v>
      </c>
      <c r="BI135" s="4"/>
      <c r="BJ135" s="66"/>
      <c r="BK135" s="67"/>
      <c r="BL135" s="66"/>
      <c r="BM135" s="67"/>
      <c r="BN135" s="68"/>
      <c r="BO135" s="67"/>
      <c r="BP135" s="67"/>
      <c r="BQ135" s="68"/>
      <c r="BR135" s="4"/>
      <c r="BS135" s="4"/>
      <c r="BT135" s="4"/>
      <c r="BU135" s="4"/>
      <c r="BV135" s="4"/>
      <c r="BW135" s="4"/>
    </row>
    <row r="136" spans="1:75" ht="4.5" customHeight="1" thickBot="1">
      <c r="A136" s="4"/>
      <c r="C136" s="124"/>
      <c r="D136" s="115"/>
      <c r="E136" s="63"/>
      <c r="F136" s="42"/>
      <c r="G136" s="63"/>
      <c r="H136" s="29"/>
      <c r="I136" s="63"/>
      <c r="J136" s="42"/>
      <c r="K136" s="63"/>
      <c r="L136" s="29"/>
      <c r="M136" s="63"/>
      <c r="N136" s="42"/>
      <c r="O136" s="63"/>
      <c r="P136" s="63"/>
      <c r="Q136" s="29"/>
      <c r="R136" s="29"/>
      <c r="S136" s="29"/>
      <c r="T136" s="29"/>
      <c r="U136" s="60"/>
      <c r="V136" s="60"/>
      <c r="W136" s="60"/>
      <c r="X136" s="60"/>
      <c r="Y136" s="4"/>
      <c r="Z136" s="29"/>
      <c r="AA136" s="29"/>
      <c r="AB136" s="29"/>
      <c r="AC136" s="29"/>
      <c r="AD136" s="29"/>
      <c r="AE136" s="29"/>
      <c r="AF136" s="29"/>
      <c r="AG136" s="29"/>
      <c r="AM136" s="8"/>
      <c r="AN136" s="82"/>
      <c r="AO136" s="83"/>
      <c r="AP136" s="84"/>
      <c r="AQ136" s="83"/>
      <c r="AR136" s="28"/>
      <c r="AS136" s="83"/>
      <c r="AT136" s="84"/>
      <c r="AU136" s="83"/>
      <c r="AV136" s="28"/>
      <c r="AW136" s="83"/>
      <c r="AX136" s="84"/>
      <c r="AY136" s="83"/>
      <c r="AZ136" s="83"/>
      <c r="BA136" s="28"/>
      <c r="BB136" s="28"/>
      <c r="BC136" s="28"/>
      <c r="BD136" s="28"/>
      <c r="BE136" s="85"/>
      <c r="BF136" s="85"/>
      <c r="BG136" s="85"/>
      <c r="BH136" s="85"/>
      <c r="BI136" s="9"/>
      <c r="BJ136" s="28"/>
      <c r="BK136" s="28"/>
      <c r="BL136" s="39"/>
      <c r="BM136" s="39"/>
      <c r="BN136" s="40"/>
      <c r="BO136" s="4"/>
      <c r="BP136" s="4"/>
      <c r="BQ136" s="4"/>
      <c r="BR136" s="4"/>
      <c r="BS136" s="4"/>
      <c r="BT136" s="4"/>
      <c r="BU136" s="4"/>
      <c r="BV136" s="4"/>
      <c r="BW136" s="4"/>
    </row>
    <row r="137" spans="1:75" ht="9" customHeight="1">
      <c r="A137" s="4"/>
      <c r="C137" s="403" t="s">
        <v>162</v>
      </c>
      <c r="D137" s="404"/>
      <c r="E137" s="407" t="str">
        <f>C139</f>
        <v>続木正</v>
      </c>
      <c r="F137" s="369"/>
      <c r="G137" s="369"/>
      <c r="H137" s="370"/>
      <c r="I137" s="297" t="str">
        <f>C142</f>
        <v>保子尚毅</v>
      </c>
      <c r="J137" s="369"/>
      <c r="K137" s="369"/>
      <c r="L137" s="370"/>
      <c r="M137" s="297" t="str">
        <f>C145</f>
        <v>仙波史也</v>
      </c>
      <c r="N137" s="369"/>
      <c r="O137" s="369"/>
      <c r="P137" s="370"/>
      <c r="Q137" s="297" t="str">
        <f>C148</f>
        <v>山内義久</v>
      </c>
      <c r="R137" s="369"/>
      <c r="S137" s="369"/>
      <c r="T137" s="395"/>
      <c r="U137" s="396" t="s">
        <v>4</v>
      </c>
      <c r="V137" s="397"/>
      <c r="W137" s="397"/>
      <c r="X137" s="398"/>
      <c r="Y137" s="4"/>
      <c r="Z137" s="399" t="s">
        <v>6</v>
      </c>
      <c r="AA137" s="400"/>
      <c r="AB137" s="399" t="s">
        <v>7</v>
      </c>
      <c r="AC137" s="401"/>
      <c r="AD137" s="400"/>
      <c r="AE137" s="383" t="s">
        <v>8</v>
      </c>
      <c r="AF137" s="384"/>
      <c r="AG137" s="385"/>
      <c r="AM137" s="403" t="s">
        <v>164</v>
      </c>
      <c r="AN137" s="404"/>
      <c r="AO137" s="407" t="str">
        <f>AM139</f>
        <v>山本真聖</v>
      </c>
      <c r="AP137" s="369"/>
      <c r="AQ137" s="369"/>
      <c r="AR137" s="370"/>
      <c r="AS137" s="297" t="str">
        <f>AM142</f>
        <v>加藤龍一</v>
      </c>
      <c r="AT137" s="369"/>
      <c r="AU137" s="369"/>
      <c r="AV137" s="370"/>
      <c r="AW137" s="297" t="str">
        <f>AM145</f>
        <v>井上訓臣</v>
      </c>
      <c r="AX137" s="369"/>
      <c r="AY137" s="369"/>
      <c r="AZ137" s="370"/>
      <c r="BA137" s="297" t="str">
        <f>AM148</f>
        <v>河端駿希</v>
      </c>
      <c r="BB137" s="369"/>
      <c r="BC137" s="369"/>
      <c r="BD137" s="395"/>
      <c r="BE137" s="396" t="s">
        <v>4</v>
      </c>
      <c r="BF137" s="397"/>
      <c r="BG137" s="397"/>
      <c r="BH137" s="398"/>
      <c r="BI137" s="4"/>
      <c r="BJ137" s="399" t="s">
        <v>6</v>
      </c>
      <c r="BK137" s="400"/>
      <c r="BL137" s="399" t="s">
        <v>7</v>
      </c>
      <c r="BM137" s="401"/>
      <c r="BN137" s="400"/>
      <c r="BO137" s="383" t="s">
        <v>8</v>
      </c>
      <c r="BP137" s="384"/>
      <c r="BQ137" s="385"/>
      <c r="BR137" s="4"/>
      <c r="BS137" s="4"/>
      <c r="BT137" s="4"/>
      <c r="BU137" s="4"/>
      <c r="BV137" s="4"/>
      <c r="BW137" s="4"/>
    </row>
    <row r="138" spans="1:75" ht="9" customHeight="1" thickBot="1">
      <c r="A138" s="4"/>
      <c r="C138" s="405"/>
      <c r="D138" s="406"/>
      <c r="E138" s="408" t="str">
        <f>C140</f>
        <v>郭 昊</v>
      </c>
      <c r="F138" s="387"/>
      <c r="G138" s="387"/>
      <c r="H138" s="409"/>
      <c r="I138" s="386" t="str">
        <f>C143</f>
        <v>岸祐哉</v>
      </c>
      <c r="J138" s="387"/>
      <c r="K138" s="387"/>
      <c r="L138" s="409"/>
      <c r="M138" s="386" t="str">
        <f>C146</f>
        <v>横山昴成</v>
      </c>
      <c r="N138" s="387"/>
      <c r="O138" s="387"/>
      <c r="P138" s="409"/>
      <c r="Q138" s="386" t="str">
        <f>C149</f>
        <v>加藤隆平</v>
      </c>
      <c r="R138" s="387"/>
      <c r="S138" s="387"/>
      <c r="T138" s="388"/>
      <c r="U138" s="389" t="s">
        <v>5</v>
      </c>
      <c r="V138" s="390"/>
      <c r="W138" s="390"/>
      <c r="X138" s="391"/>
      <c r="Y138" s="4"/>
      <c r="Z138" s="36" t="s">
        <v>9</v>
      </c>
      <c r="AA138" s="38" t="s">
        <v>10</v>
      </c>
      <c r="AB138" s="36" t="s">
        <v>184</v>
      </c>
      <c r="AC138" s="38" t="s">
        <v>11</v>
      </c>
      <c r="AD138" s="37" t="s">
        <v>12</v>
      </c>
      <c r="AE138" s="38" t="s">
        <v>16</v>
      </c>
      <c r="AF138" s="38" t="s">
        <v>11</v>
      </c>
      <c r="AG138" s="37" t="s">
        <v>12</v>
      </c>
      <c r="AM138" s="405"/>
      <c r="AN138" s="406"/>
      <c r="AO138" s="408" t="str">
        <f>AM140</f>
        <v>合田清彦</v>
      </c>
      <c r="AP138" s="387"/>
      <c r="AQ138" s="387"/>
      <c r="AR138" s="409"/>
      <c r="AS138" s="386" t="str">
        <f>AM143</f>
        <v>東村涼</v>
      </c>
      <c r="AT138" s="387"/>
      <c r="AU138" s="387"/>
      <c r="AV138" s="409"/>
      <c r="AW138" s="386" t="str">
        <f>AM146</f>
        <v>曽我部清</v>
      </c>
      <c r="AX138" s="387"/>
      <c r="AY138" s="387"/>
      <c r="AZ138" s="409"/>
      <c r="BA138" s="386" t="str">
        <f>AM149</f>
        <v>前谷祐太</v>
      </c>
      <c r="BB138" s="387"/>
      <c r="BC138" s="387"/>
      <c r="BD138" s="388"/>
      <c r="BE138" s="389" t="s">
        <v>5</v>
      </c>
      <c r="BF138" s="390"/>
      <c r="BG138" s="390"/>
      <c r="BH138" s="391"/>
      <c r="BI138" s="4"/>
      <c r="BJ138" s="36" t="s">
        <v>9</v>
      </c>
      <c r="BK138" s="38" t="s">
        <v>10</v>
      </c>
      <c r="BL138" s="36" t="s">
        <v>184</v>
      </c>
      <c r="BM138" s="38" t="s">
        <v>11</v>
      </c>
      <c r="BN138" s="37" t="s">
        <v>12</v>
      </c>
      <c r="BO138" s="38" t="s">
        <v>16</v>
      </c>
      <c r="BP138" s="38" t="s">
        <v>11</v>
      </c>
      <c r="BQ138" s="37" t="s">
        <v>12</v>
      </c>
      <c r="BR138" s="4"/>
      <c r="BS138" s="4"/>
      <c r="BT138" s="4"/>
      <c r="BU138" s="4"/>
      <c r="BV138" s="4"/>
      <c r="BW138" s="4"/>
    </row>
    <row r="139" spans="1:79" ht="9.75" customHeight="1">
      <c r="A139" s="4"/>
      <c r="C139" s="237" t="s">
        <v>60</v>
      </c>
      <c r="D139" s="238" t="s">
        <v>17</v>
      </c>
      <c r="E139" s="306"/>
      <c r="F139" s="300"/>
      <c r="G139" s="300"/>
      <c r="H139" s="301"/>
      <c r="I139" s="41">
        <v>21</v>
      </c>
      <c r="J139" s="42" t="str">
        <f>IF(I139="","","-")</f>
        <v>-</v>
      </c>
      <c r="K139" s="43">
        <v>11</v>
      </c>
      <c r="L139" s="299" t="str">
        <f>IF(I139&lt;&gt;"",IF(I139&gt;K139,IF(I140&gt;K140,"○",IF(I141&gt;K141,"○","×")),IF(I140&gt;K140,IF(I141&gt;K141,"○","×"),"×")),"")</f>
        <v>○</v>
      </c>
      <c r="M139" s="41">
        <v>14</v>
      </c>
      <c r="N139" s="44" t="str">
        <f aca="true" t="shared" si="16" ref="N139:N144">IF(M139="","","-")</f>
        <v>-</v>
      </c>
      <c r="O139" s="45">
        <v>21</v>
      </c>
      <c r="P139" s="299" t="str">
        <f>IF(M139&lt;&gt;"",IF(M139&gt;O139,IF(M140&gt;O140,"○",IF(M141&gt;O141,"○","×")),IF(M140&gt;O140,IF(M141&gt;O141,"○","×"),"×")),"")</f>
        <v>×</v>
      </c>
      <c r="Q139" s="46">
        <v>12</v>
      </c>
      <c r="R139" s="44" t="str">
        <f aca="true" t="shared" si="17" ref="R139:R147">IF(Q139="","","-")</f>
        <v>-</v>
      </c>
      <c r="S139" s="43">
        <v>21</v>
      </c>
      <c r="T139" s="402" t="str">
        <f>IF(Q139&lt;&gt;"",IF(Q139&gt;S139,IF(Q140&gt;S140,"○",IF(Q141&gt;S141,"○","×")),IF(Q140&gt;S140,IF(Q141&gt;S141,"○","×"),"×")),"")</f>
        <v>×</v>
      </c>
      <c r="U139" s="392" t="s">
        <v>254</v>
      </c>
      <c r="V139" s="393"/>
      <c r="W139" s="393"/>
      <c r="X139" s="394"/>
      <c r="Y139" s="4"/>
      <c r="Z139" s="47"/>
      <c r="AA139" s="29"/>
      <c r="AB139" s="48"/>
      <c r="AC139" s="49"/>
      <c r="AD139" s="50"/>
      <c r="AE139" s="29"/>
      <c r="AF139" s="29"/>
      <c r="AG139" s="51"/>
      <c r="AM139" s="237" t="s">
        <v>104</v>
      </c>
      <c r="AN139" s="238" t="s">
        <v>33</v>
      </c>
      <c r="AO139" s="306"/>
      <c r="AP139" s="300"/>
      <c r="AQ139" s="300"/>
      <c r="AR139" s="301"/>
      <c r="AS139" s="41">
        <v>21</v>
      </c>
      <c r="AT139" s="42" t="str">
        <f>IF(AS139="","","-")</f>
        <v>-</v>
      </c>
      <c r="AU139" s="43">
        <v>16</v>
      </c>
      <c r="AV139" s="299" t="str">
        <f>IF(AS139&lt;&gt;"",IF(AS139&gt;AU139,IF(AS140&gt;AU140,"○",IF(AS141&gt;AU141,"○","×")),IF(AS140&gt;AU140,IF(AS141&gt;AU141,"○","×"),"×")),"")</f>
        <v>○</v>
      </c>
      <c r="AW139" s="41">
        <v>19</v>
      </c>
      <c r="AX139" s="44" t="str">
        <f aca="true" t="shared" si="18" ref="AX139:AX144">IF(AW139="","","-")</f>
        <v>-</v>
      </c>
      <c r="AY139" s="45">
        <v>21</v>
      </c>
      <c r="AZ139" s="299" t="str">
        <f>IF(AW139&lt;&gt;"",IF(AW139&gt;AY139,IF(AW140&gt;AY140,"○",IF(AW141&gt;AY141,"○","×")),IF(AW140&gt;AY140,IF(AW141&gt;AY141,"○","×"),"×")),"")</f>
        <v>×</v>
      </c>
      <c r="BA139" s="46">
        <v>21</v>
      </c>
      <c r="BB139" s="44" t="str">
        <f aca="true" t="shared" si="19" ref="BB139:BB147">IF(BA139="","","-")</f>
        <v>-</v>
      </c>
      <c r="BC139" s="43">
        <v>6</v>
      </c>
      <c r="BD139" s="402" t="str">
        <f>IF(BA139&lt;&gt;"",IF(BA139&gt;BC139,IF(BA140&gt;BC140,"○",IF(BA141&gt;BC141,"○","×")),IF(BA140&gt;BC140,IF(BA141&gt;BC141,"○","×"),"×")),"")</f>
        <v>○</v>
      </c>
      <c r="BE139" s="392" t="s">
        <v>254</v>
      </c>
      <c r="BF139" s="393"/>
      <c r="BG139" s="393"/>
      <c r="BH139" s="394"/>
      <c r="BI139" s="4"/>
      <c r="BJ139" s="47"/>
      <c r="BK139" s="29"/>
      <c r="BL139" s="48"/>
      <c r="BM139" s="49"/>
      <c r="BN139" s="50"/>
      <c r="BO139" s="29"/>
      <c r="BP139" s="29"/>
      <c r="BQ139" s="51"/>
      <c r="BR139" s="4"/>
      <c r="BS139" s="4"/>
      <c r="BT139" s="4"/>
      <c r="BU139" s="4"/>
      <c r="BV139" s="4"/>
      <c r="BW139" s="4"/>
      <c r="BX139" s="4"/>
      <c r="BY139" s="4"/>
      <c r="BZ139" s="4"/>
      <c r="CA139" s="4"/>
    </row>
    <row r="140" spans="1:79" ht="9.75" customHeight="1">
      <c r="A140" s="4"/>
      <c r="C140" s="239" t="s">
        <v>210</v>
      </c>
      <c r="D140" s="240" t="s">
        <v>17</v>
      </c>
      <c r="E140" s="302"/>
      <c r="F140" s="361"/>
      <c r="G140" s="361"/>
      <c r="H140" s="362"/>
      <c r="I140" s="41">
        <v>21</v>
      </c>
      <c r="J140" s="42" t="str">
        <f>IF(I140="","","-")</f>
        <v>-</v>
      </c>
      <c r="K140" s="52">
        <v>17</v>
      </c>
      <c r="L140" s="321"/>
      <c r="M140" s="41">
        <v>21</v>
      </c>
      <c r="N140" s="42" t="str">
        <f t="shared" si="16"/>
        <v>-</v>
      </c>
      <c r="O140" s="43">
        <v>17</v>
      </c>
      <c r="P140" s="321"/>
      <c r="Q140" s="41">
        <v>19</v>
      </c>
      <c r="R140" s="42" t="str">
        <f t="shared" si="17"/>
        <v>-</v>
      </c>
      <c r="S140" s="43">
        <v>21</v>
      </c>
      <c r="T140" s="366"/>
      <c r="U140" s="380"/>
      <c r="V140" s="381"/>
      <c r="W140" s="381"/>
      <c r="X140" s="382"/>
      <c r="Y140" s="4"/>
      <c r="Z140" s="47">
        <f>COUNTIF(E139:T141,"○")</f>
        <v>1</v>
      </c>
      <c r="AA140" s="29">
        <f>COUNTIF(E139:T141,"×")</f>
        <v>2</v>
      </c>
      <c r="AB140" s="53">
        <f>(IF((E139&gt;G139),1,0))+(IF((E140&gt;G140),1,0))+(IF((E141&gt;G141),1,0))+(IF((I139&gt;K139),1,0))+(IF((I140&gt;K140),1,0))+(IF((I141&gt;K141),1,0))+(IF((M139&gt;O139),1,0))+(IF((M140&gt;O140),1,0))+(IF((M141&gt;O141),1,0))+(IF((Q139&gt;S139),1,0))+(IF((Q140&gt;S140),1,0))+(IF((Q141&gt;S141),1,0))</f>
        <v>3</v>
      </c>
      <c r="AC140" s="54">
        <f>(IF((E139&lt;G139),1,0))+(IF((E140&lt;G140),1,0))+(IF((E141&lt;G141),1,0))+(IF((I139&lt;K139),1,0))+(IF((I140&lt;K140),1,0))+(IF((I141&lt;K141),1,0))+(IF((M139&lt;O139),1,0))+(IF((M140&lt;O140),1,0))+(IF((M141&lt;O141),1,0))+(IF((Q139&lt;S139),1,0))+(IF((Q140&lt;S140),1,0))+(IF((Q141&lt;S141),1,0))</f>
        <v>4</v>
      </c>
      <c r="AD140" s="55">
        <f>AB140-AC140</f>
        <v>-1</v>
      </c>
      <c r="AE140" s="29">
        <f>SUM(E139:E141,I139:I141,M139:M141,Q139:Q141)</f>
        <v>124</v>
      </c>
      <c r="AF140" s="29">
        <f>SUM(G139:G141,K139:K141,O139:O141,S139:S141)</f>
        <v>129</v>
      </c>
      <c r="AG140" s="51">
        <f>AE140-AF140</f>
        <v>-5</v>
      </c>
      <c r="AM140" s="239" t="s">
        <v>39</v>
      </c>
      <c r="AN140" s="240" t="s">
        <v>33</v>
      </c>
      <c r="AO140" s="302"/>
      <c r="AP140" s="361"/>
      <c r="AQ140" s="361"/>
      <c r="AR140" s="362"/>
      <c r="AS140" s="41">
        <v>21</v>
      </c>
      <c r="AT140" s="42" t="str">
        <f>IF(AS140="","","-")</f>
        <v>-</v>
      </c>
      <c r="AU140" s="52">
        <v>16</v>
      </c>
      <c r="AV140" s="321"/>
      <c r="AW140" s="41">
        <v>21</v>
      </c>
      <c r="AX140" s="42" t="str">
        <f t="shared" si="18"/>
        <v>-</v>
      </c>
      <c r="AY140" s="43">
        <v>19</v>
      </c>
      <c r="AZ140" s="321"/>
      <c r="BA140" s="41">
        <v>21</v>
      </c>
      <c r="BB140" s="42" t="str">
        <f t="shared" si="19"/>
        <v>-</v>
      </c>
      <c r="BC140" s="43">
        <v>6</v>
      </c>
      <c r="BD140" s="366"/>
      <c r="BE140" s="380"/>
      <c r="BF140" s="381"/>
      <c r="BG140" s="381"/>
      <c r="BH140" s="382"/>
      <c r="BI140" s="4"/>
      <c r="BJ140" s="47">
        <f>COUNTIF(AO139:BD141,"○")</f>
        <v>2</v>
      </c>
      <c r="BK140" s="29">
        <f>COUNTIF(AO139:BD141,"×")</f>
        <v>1</v>
      </c>
      <c r="BL140" s="53">
        <f>(IF((AO139&gt;AQ139),1,0))+(IF((AO140&gt;AQ140),1,0))+(IF((AO141&gt;AQ141),1,0))+(IF((AS139&gt;AU139),1,0))+(IF((AS140&gt;AU140),1,0))+(IF((AS141&gt;AU141),1,0))+(IF((AW139&gt;AY139),1,0))+(IF((AW140&gt;AY140),1,0))+(IF((AW141&gt;AY141),1,0))+(IF((BA139&gt;BC139),1,0))+(IF((BA140&gt;BC140),1,0))+(IF((BA141&gt;BC141),1,0))</f>
        <v>5</v>
      </c>
      <c r="BM140" s="54">
        <f>(IF((AO139&lt;AQ139),1,0))+(IF((AO140&lt;AQ140),1,0))+(IF((AO141&lt;AQ141),1,0))+(IF((AS139&lt;AU139),1,0))+(IF((AS140&lt;AU140),1,0))+(IF((AS141&lt;AU141),1,0))+(IF((AW139&lt;AY139),1,0))+(IF((AW140&lt;AY140),1,0))+(IF((AW141&lt;AY141),1,0))+(IF((BA139&lt;BC139),1,0))+(IF((BA140&lt;BC140),1,0))+(IF((BA141&lt;BC141),1,0))</f>
        <v>2</v>
      </c>
      <c r="BN140" s="55">
        <f>BL140-BM140</f>
        <v>3</v>
      </c>
      <c r="BO140" s="29">
        <f>SUM(AO139:AO141,AS139:AS141,AW139:AW141,BA139:BA141)</f>
        <v>135</v>
      </c>
      <c r="BP140" s="29">
        <f>SUM(AQ139:AQ141,AU139:AU141,AY139:AY141,BC139:BC141)</f>
        <v>105</v>
      </c>
      <c r="BQ140" s="51">
        <f>BO140-BP140</f>
        <v>30</v>
      </c>
      <c r="BR140" s="4"/>
      <c r="BS140" s="4"/>
      <c r="BT140" s="4"/>
      <c r="BU140" s="4"/>
      <c r="BV140" s="4"/>
      <c r="BW140" s="4"/>
      <c r="BX140" s="4"/>
      <c r="BY140" s="4"/>
      <c r="BZ140" s="4"/>
      <c r="CA140" s="4"/>
    </row>
    <row r="141" spans="1:79" ht="9.75" customHeight="1">
      <c r="A141" s="4"/>
      <c r="C141" s="239"/>
      <c r="D141" s="190"/>
      <c r="E141" s="298"/>
      <c r="F141" s="364"/>
      <c r="G141" s="364"/>
      <c r="H141" s="365"/>
      <c r="I141" s="56"/>
      <c r="J141" s="42">
        <f>IF(I141="","","-")</f>
      </c>
      <c r="K141" s="57"/>
      <c r="L141" s="322"/>
      <c r="M141" s="56">
        <v>16</v>
      </c>
      <c r="N141" s="58" t="str">
        <f t="shared" si="16"/>
        <v>-</v>
      </c>
      <c r="O141" s="57">
        <v>21</v>
      </c>
      <c r="P141" s="321"/>
      <c r="Q141" s="56"/>
      <c r="R141" s="58">
        <f t="shared" si="17"/>
      </c>
      <c r="S141" s="57"/>
      <c r="T141" s="366"/>
      <c r="U141" s="59">
        <f>Z140</f>
        <v>1</v>
      </c>
      <c r="V141" s="60" t="s">
        <v>15</v>
      </c>
      <c r="W141" s="60">
        <f>AA140</f>
        <v>2</v>
      </c>
      <c r="X141" s="61" t="s">
        <v>10</v>
      </c>
      <c r="Y141" s="4"/>
      <c r="Z141" s="47"/>
      <c r="AA141" s="29"/>
      <c r="AB141" s="47"/>
      <c r="AC141" s="29"/>
      <c r="AD141" s="51"/>
      <c r="AE141" s="29"/>
      <c r="AF141" s="29"/>
      <c r="AG141" s="51"/>
      <c r="AM141" s="239"/>
      <c r="AN141" s="190"/>
      <c r="AO141" s="298"/>
      <c r="AP141" s="364"/>
      <c r="AQ141" s="364"/>
      <c r="AR141" s="365"/>
      <c r="AS141" s="56"/>
      <c r="AT141" s="42">
        <f>IF(AS141="","","-")</f>
      </c>
      <c r="AU141" s="57"/>
      <c r="AV141" s="322"/>
      <c r="AW141" s="56">
        <v>11</v>
      </c>
      <c r="AX141" s="58" t="str">
        <f t="shared" si="18"/>
        <v>-</v>
      </c>
      <c r="AY141" s="57">
        <v>21</v>
      </c>
      <c r="AZ141" s="321"/>
      <c r="BA141" s="56"/>
      <c r="BB141" s="58">
        <f t="shared" si="19"/>
      </c>
      <c r="BC141" s="57"/>
      <c r="BD141" s="366"/>
      <c r="BE141" s="59">
        <f>BJ140</f>
        <v>2</v>
      </c>
      <c r="BF141" s="60" t="s">
        <v>15</v>
      </c>
      <c r="BG141" s="60">
        <f>BK140</f>
        <v>1</v>
      </c>
      <c r="BH141" s="61" t="s">
        <v>10</v>
      </c>
      <c r="BI141" s="4"/>
      <c r="BJ141" s="47"/>
      <c r="BK141" s="29"/>
      <c r="BL141" s="47"/>
      <c r="BM141" s="29"/>
      <c r="BN141" s="51"/>
      <c r="BO141" s="29"/>
      <c r="BP141" s="29"/>
      <c r="BQ141" s="51"/>
      <c r="BR141" s="4"/>
      <c r="BS141" s="4"/>
      <c r="BT141" s="4"/>
      <c r="BU141" s="4"/>
      <c r="BV141" s="4"/>
      <c r="BW141" s="4"/>
      <c r="BX141" s="4"/>
      <c r="BY141" s="4"/>
      <c r="BZ141" s="4"/>
      <c r="CA141" s="4"/>
    </row>
    <row r="142" spans="1:79" ht="9.75" customHeight="1">
      <c r="A142" s="4"/>
      <c r="C142" s="241" t="s">
        <v>134</v>
      </c>
      <c r="D142" s="242" t="s">
        <v>171</v>
      </c>
      <c r="E142" s="62">
        <f>IF(K139="","",K139)</f>
        <v>11</v>
      </c>
      <c r="F142" s="42" t="str">
        <f aca="true" t="shared" si="20" ref="F142:F150">IF(E142="","","-")</f>
        <v>-</v>
      </c>
      <c r="G142" s="63">
        <f>IF(I139="","",I139)</f>
        <v>21</v>
      </c>
      <c r="H142" s="354" t="str">
        <f>IF(L139="","",IF(L139="○","×",IF(L139="×","○")))</f>
        <v>×</v>
      </c>
      <c r="I142" s="357"/>
      <c r="J142" s="358"/>
      <c r="K142" s="358"/>
      <c r="L142" s="359"/>
      <c r="M142" s="41">
        <v>15</v>
      </c>
      <c r="N142" s="42" t="str">
        <f t="shared" si="16"/>
        <v>-</v>
      </c>
      <c r="O142" s="43">
        <v>21</v>
      </c>
      <c r="P142" s="368" t="str">
        <f>IF(M142&lt;&gt;"",IF(M142&gt;O142,IF(M143&gt;O143,"○",IF(M144&gt;O144,"○","×")),IF(M143&gt;O143,IF(M144&gt;O144,"○","×"),"×")),"")</f>
        <v>×</v>
      </c>
      <c r="Q142" s="41">
        <v>14</v>
      </c>
      <c r="R142" s="42" t="str">
        <f t="shared" si="17"/>
        <v>-</v>
      </c>
      <c r="S142" s="43">
        <v>21</v>
      </c>
      <c r="T142" s="323" t="str">
        <f>IF(Q142&lt;&gt;"",IF(Q142&gt;S142,IF(Q143&gt;S143,"○",IF(Q144&gt;S144,"○","×")),IF(Q143&gt;S143,IF(Q144&gt;S144,"○","×"),"×")),"")</f>
        <v>×</v>
      </c>
      <c r="U142" s="377" t="s">
        <v>255</v>
      </c>
      <c r="V142" s="378"/>
      <c r="W142" s="378"/>
      <c r="X142" s="379"/>
      <c r="Y142" s="4"/>
      <c r="Z142" s="48"/>
      <c r="AA142" s="49"/>
      <c r="AB142" s="48"/>
      <c r="AC142" s="49"/>
      <c r="AD142" s="50"/>
      <c r="AE142" s="49"/>
      <c r="AF142" s="49"/>
      <c r="AG142" s="50"/>
      <c r="AM142" s="241" t="s">
        <v>83</v>
      </c>
      <c r="AN142" s="242" t="s">
        <v>80</v>
      </c>
      <c r="AO142" s="62">
        <f>IF(AU139="","",AU139)</f>
        <v>16</v>
      </c>
      <c r="AP142" s="42" t="str">
        <f aca="true" t="shared" si="21" ref="AP142:AP150">IF(AO142="","","-")</f>
        <v>-</v>
      </c>
      <c r="AQ142" s="63">
        <f>IF(AS139="","",AS139)</f>
        <v>21</v>
      </c>
      <c r="AR142" s="354" t="str">
        <f>IF(AV139="","",IF(AV139="○","×",IF(AV139="×","○")))</f>
        <v>×</v>
      </c>
      <c r="AS142" s="357"/>
      <c r="AT142" s="358"/>
      <c r="AU142" s="358"/>
      <c r="AV142" s="359"/>
      <c r="AW142" s="41">
        <v>21</v>
      </c>
      <c r="AX142" s="42" t="str">
        <f t="shared" si="18"/>
        <v>-</v>
      </c>
      <c r="AY142" s="43">
        <v>18</v>
      </c>
      <c r="AZ142" s="368" t="str">
        <f>IF(AW142&lt;&gt;"",IF(AW142&gt;AY142,IF(AW143&gt;AY143,"○",IF(AW144&gt;AY144,"○","×")),IF(AW143&gt;AY143,IF(AW144&gt;AY144,"○","×"),"×")),"")</f>
        <v>×</v>
      </c>
      <c r="BA142" s="41">
        <v>18</v>
      </c>
      <c r="BB142" s="42" t="str">
        <f t="shared" si="19"/>
        <v>-</v>
      </c>
      <c r="BC142" s="43">
        <v>21</v>
      </c>
      <c r="BD142" s="323" t="str">
        <f>IF(BA142&lt;&gt;"",IF(BA142&gt;BC142,IF(BA143&gt;BC143,"○",IF(BA144&gt;BC144,"○","×")),IF(BA143&gt;BC143,IF(BA144&gt;BC144,"○","×"),"×")),"")</f>
        <v>○</v>
      </c>
      <c r="BE142" s="377" t="s">
        <v>255</v>
      </c>
      <c r="BF142" s="378"/>
      <c r="BG142" s="378"/>
      <c r="BH142" s="379"/>
      <c r="BI142" s="4"/>
      <c r="BJ142" s="48"/>
      <c r="BK142" s="49"/>
      <c r="BL142" s="48"/>
      <c r="BM142" s="49"/>
      <c r="BN142" s="50"/>
      <c r="BO142" s="49"/>
      <c r="BP142" s="49"/>
      <c r="BQ142" s="50"/>
      <c r="BR142" s="4"/>
      <c r="BS142" s="4"/>
      <c r="BT142" s="4"/>
      <c r="BU142" s="4"/>
      <c r="BV142" s="4"/>
      <c r="BW142" s="4"/>
      <c r="BX142" s="4"/>
      <c r="BY142" s="4"/>
      <c r="BZ142" s="4"/>
      <c r="CA142" s="4"/>
    </row>
    <row r="143" spans="1:78" ht="9.75" customHeight="1">
      <c r="A143" s="4"/>
      <c r="C143" s="239" t="s">
        <v>135</v>
      </c>
      <c r="D143" s="243" t="s">
        <v>171</v>
      </c>
      <c r="E143" s="62">
        <f>IF(K140="","",K140)</f>
        <v>17</v>
      </c>
      <c r="F143" s="42" t="str">
        <f t="shared" si="20"/>
        <v>-</v>
      </c>
      <c r="G143" s="63">
        <f>IF(I140="","",I140)</f>
        <v>21</v>
      </c>
      <c r="H143" s="355" t="str">
        <f>IF(J140="","",J140)</f>
        <v>-</v>
      </c>
      <c r="I143" s="360"/>
      <c r="J143" s="361"/>
      <c r="K143" s="361"/>
      <c r="L143" s="362"/>
      <c r="M143" s="41">
        <v>12</v>
      </c>
      <c r="N143" s="42" t="str">
        <f t="shared" si="16"/>
        <v>-</v>
      </c>
      <c r="O143" s="43">
        <v>21</v>
      </c>
      <c r="P143" s="321"/>
      <c r="Q143" s="41">
        <v>11</v>
      </c>
      <c r="R143" s="42" t="str">
        <f t="shared" si="17"/>
        <v>-</v>
      </c>
      <c r="S143" s="43">
        <v>21</v>
      </c>
      <c r="T143" s="366"/>
      <c r="U143" s="380"/>
      <c r="V143" s="381"/>
      <c r="W143" s="381"/>
      <c r="X143" s="382"/>
      <c r="Y143" s="4"/>
      <c r="Z143" s="47">
        <f>COUNTIF(E142:T144,"○")</f>
        <v>0</v>
      </c>
      <c r="AA143" s="29">
        <f>COUNTIF(E142:T144,"×")</f>
        <v>3</v>
      </c>
      <c r="AB143" s="53">
        <f>(IF((E142&gt;G142),1,0))+(IF((E143&gt;G143),1,0))+(IF((E144&gt;G144),1,0))+(IF((I142&gt;K142),1,0))+(IF((I143&gt;K143),1,0))+(IF((I144&gt;K144),1,0))+(IF((M142&gt;O142),1,0))+(IF((M143&gt;O143),1,0))+(IF((M144&gt;O144),1,0))+(IF((Q142&gt;S142),1,0))+(IF((Q143&gt;S143),1,0))+(IF((Q144&gt;S144),1,0))</f>
        <v>0</v>
      </c>
      <c r="AC143" s="54">
        <f>(IF((E142&lt;G142),1,0))+(IF((E143&lt;G143),1,0))+(IF((E144&lt;G144),1,0))+(IF((I142&lt;K142),1,0))+(IF((I143&lt;K143),1,0))+(IF((I144&lt;K144),1,0))+(IF((M142&lt;O142),1,0))+(IF((M143&lt;O143),1,0))+(IF((M144&lt;O144),1,0))+(IF((Q142&lt;S142),1,0))+(IF((Q143&lt;S143),1,0))+(IF((Q144&lt;S144),1,0))</f>
        <v>6</v>
      </c>
      <c r="AD143" s="55">
        <f>AB143-AC143</f>
        <v>-6</v>
      </c>
      <c r="AE143" s="29">
        <f>SUM(E142:E144,I142:I144,M142:M144,Q142:Q144)</f>
        <v>80</v>
      </c>
      <c r="AF143" s="29">
        <f>SUM(G142:G144,K142:K144,O142:O144,S142:S144)</f>
        <v>126</v>
      </c>
      <c r="AG143" s="51">
        <f>AE143-AF143</f>
        <v>-46</v>
      </c>
      <c r="AM143" s="239" t="s">
        <v>84</v>
      </c>
      <c r="AN143" s="243" t="s">
        <v>80</v>
      </c>
      <c r="AO143" s="62">
        <f>IF(AU140="","",AU140)</f>
        <v>16</v>
      </c>
      <c r="AP143" s="42" t="str">
        <f t="shared" si="21"/>
        <v>-</v>
      </c>
      <c r="AQ143" s="63">
        <f>IF(AS140="","",AS140)</f>
        <v>21</v>
      </c>
      <c r="AR143" s="355" t="str">
        <f>IF(AT140="","",AT140)</f>
        <v>-</v>
      </c>
      <c r="AS143" s="360"/>
      <c r="AT143" s="361"/>
      <c r="AU143" s="361"/>
      <c r="AV143" s="362"/>
      <c r="AW143" s="41">
        <v>13</v>
      </c>
      <c r="AX143" s="42" t="str">
        <f t="shared" si="18"/>
        <v>-</v>
      </c>
      <c r="AY143" s="43">
        <v>21</v>
      </c>
      <c r="AZ143" s="321"/>
      <c r="BA143" s="41">
        <v>21</v>
      </c>
      <c r="BB143" s="42" t="str">
        <f t="shared" si="19"/>
        <v>-</v>
      </c>
      <c r="BC143" s="43">
        <v>13</v>
      </c>
      <c r="BD143" s="366"/>
      <c r="BE143" s="380"/>
      <c r="BF143" s="381"/>
      <c r="BG143" s="381"/>
      <c r="BH143" s="382"/>
      <c r="BI143" s="4"/>
      <c r="BJ143" s="47">
        <f>COUNTIF(AO142:BD144,"○")</f>
        <v>1</v>
      </c>
      <c r="BK143" s="29">
        <f>COUNTIF(AO142:BD144,"×")</f>
        <v>2</v>
      </c>
      <c r="BL143" s="53">
        <f>(IF((AO142&gt;AQ142),1,0))+(IF((AO143&gt;AQ143),1,0))+(IF((AO144&gt;AQ144),1,0))+(IF((AS142&gt;AU142),1,0))+(IF((AS143&gt;AU143),1,0))+(IF((AS144&gt;AU144),1,0))+(IF((AW142&gt;AY142),1,0))+(IF((AW143&gt;AY143),1,0))+(IF((AW144&gt;AY144),1,0))+(IF((BA142&gt;BC142),1,0))+(IF((BA143&gt;BC143),1,0))+(IF((BA144&gt;BC144),1,0))</f>
        <v>3</v>
      </c>
      <c r="BM143" s="54">
        <f>(IF((AO142&lt;AQ142),1,0))+(IF((AO143&lt;AQ143),1,0))+(IF((AO144&lt;AQ144),1,0))+(IF((AS142&lt;AU142),1,0))+(IF((AS143&lt;AU143),1,0))+(IF((AS144&lt;AU144),1,0))+(IF((AW142&lt;AY142),1,0))+(IF((AW143&lt;AY143),1,0))+(IF((AW144&lt;AY144),1,0))+(IF((BA142&lt;BC142),1,0))+(IF((BA143&lt;BC143),1,0))+(IF((BA144&lt;BC144),1,0))</f>
        <v>5</v>
      </c>
      <c r="BN143" s="55">
        <f>BL143-BM143</f>
        <v>-2</v>
      </c>
      <c r="BO143" s="29">
        <f>SUM(AO142:AO144,AS142:AS144,AW142:AW144,BA142:BA144)</f>
        <v>133</v>
      </c>
      <c r="BP143" s="29">
        <f>SUM(AQ142:AQ144,AU142:AU144,AY142:AY144,BC142:BC144)</f>
        <v>146</v>
      </c>
      <c r="BQ143" s="51">
        <f>BO143-BP143</f>
        <v>-13</v>
      </c>
      <c r="BR143" s="4"/>
      <c r="BS143" s="4"/>
      <c r="BT143" s="4"/>
      <c r="BU143" s="4"/>
      <c r="BV143" s="4"/>
      <c r="BW143" s="4"/>
      <c r="BX143" s="4"/>
      <c r="BY143" s="4"/>
      <c r="BZ143" s="4"/>
    </row>
    <row r="144" spans="1:78" ht="9.75" customHeight="1">
      <c r="A144" s="4"/>
      <c r="C144" s="244"/>
      <c r="D144" s="245"/>
      <c r="E144" s="64">
        <f>IF(K141="","",K141)</f>
      </c>
      <c r="F144" s="42">
        <f t="shared" si="20"/>
      </c>
      <c r="G144" s="65">
        <f>IF(I141="","",I141)</f>
      </c>
      <c r="H144" s="356">
        <f>IF(J141="","",J141)</f>
      </c>
      <c r="I144" s="363"/>
      <c r="J144" s="364"/>
      <c r="K144" s="364"/>
      <c r="L144" s="365"/>
      <c r="M144" s="56"/>
      <c r="N144" s="42">
        <f t="shared" si="16"/>
      </c>
      <c r="O144" s="57"/>
      <c r="P144" s="322"/>
      <c r="Q144" s="56"/>
      <c r="R144" s="58">
        <f t="shared" si="17"/>
      </c>
      <c r="S144" s="57"/>
      <c r="T144" s="367"/>
      <c r="U144" s="59">
        <f>Z143</f>
        <v>0</v>
      </c>
      <c r="V144" s="60" t="s">
        <v>15</v>
      </c>
      <c r="W144" s="60">
        <f>AA143</f>
        <v>3</v>
      </c>
      <c r="X144" s="61" t="s">
        <v>10</v>
      </c>
      <c r="Y144" s="4"/>
      <c r="Z144" s="66"/>
      <c r="AA144" s="67"/>
      <c r="AB144" s="66"/>
      <c r="AC144" s="67"/>
      <c r="AD144" s="68"/>
      <c r="AE144" s="67"/>
      <c r="AF144" s="67"/>
      <c r="AG144" s="68"/>
      <c r="AM144" s="244"/>
      <c r="AN144" s="245"/>
      <c r="AO144" s="64">
        <f>IF(AU141="","",AU141)</f>
      </c>
      <c r="AP144" s="42">
        <f t="shared" si="21"/>
      </c>
      <c r="AQ144" s="65">
        <f>IF(AS141="","",AS141)</f>
      </c>
      <c r="AR144" s="356">
        <f>IF(AT141="","",AT141)</f>
      </c>
      <c r="AS144" s="363"/>
      <c r="AT144" s="364"/>
      <c r="AU144" s="364"/>
      <c r="AV144" s="365"/>
      <c r="AW144" s="56">
        <v>7</v>
      </c>
      <c r="AX144" s="42" t="str">
        <f t="shared" si="18"/>
        <v>-</v>
      </c>
      <c r="AY144" s="57">
        <v>21</v>
      </c>
      <c r="AZ144" s="322"/>
      <c r="BA144" s="56">
        <v>21</v>
      </c>
      <c r="BB144" s="58" t="str">
        <f t="shared" si="19"/>
        <v>-</v>
      </c>
      <c r="BC144" s="57">
        <v>10</v>
      </c>
      <c r="BD144" s="367"/>
      <c r="BE144" s="59">
        <f>BJ143</f>
        <v>1</v>
      </c>
      <c r="BF144" s="60" t="s">
        <v>15</v>
      </c>
      <c r="BG144" s="60">
        <f>BK143</f>
        <v>2</v>
      </c>
      <c r="BH144" s="61" t="s">
        <v>10</v>
      </c>
      <c r="BI144" s="4"/>
      <c r="BJ144" s="66"/>
      <c r="BK144" s="67"/>
      <c r="BL144" s="66"/>
      <c r="BM144" s="67"/>
      <c r="BN144" s="68"/>
      <c r="BO144" s="67"/>
      <c r="BP144" s="67"/>
      <c r="BQ144" s="68"/>
      <c r="BR144" s="4"/>
      <c r="BS144" s="4"/>
      <c r="BT144" s="4"/>
      <c r="BU144" s="4"/>
      <c r="BV144" s="4"/>
      <c r="BW144" s="4"/>
      <c r="BX144" s="4"/>
      <c r="BY144" s="4"/>
      <c r="BZ144" s="4"/>
    </row>
    <row r="145" spans="1:78" ht="9.75" customHeight="1">
      <c r="A145" s="4"/>
      <c r="C145" s="241" t="s">
        <v>59</v>
      </c>
      <c r="D145" s="242" t="s">
        <v>32</v>
      </c>
      <c r="E145" s="62">
        <f>IF(O139="","",O139)</f>
        <v>21</v>
      </c>
      <c r="F145" s="69" t="str">
        <f t="shared" si="20"/>
        <v>-</v>
      </c>
      <c r="G145" s="63">
        <f>IF(M139="","",M139)</f>
        <v>14</v>
      </c>
      <c r="H145" s="354" t="str">
        <f>IF(P139="","",IF(P139="○","×",IF(P139="×","○")))</f>
        <v>○</v>
      </c>
      <c r="I145" s="70">
        <f>IF(O142="","",O142)</f>
        <v>21</v>
      </c>
      <c r="J145" s="42" t="str">
        <f aca="true" t="shared" si="22" ref="J145:J150">IF(I145="","","-")</f>
        <v>-</v>
      </c>
      <c r="K145" s="63">
        <f>IF(M142="","",M142)</f>
        <v>15</v>
      </c>
      <c r="L145" s="354" t="str">
        <f>IF(P142="","",IF(P142="○","×",IF(P142="×","○")))</f>
        <v>○</v>
      </c>
      <c r="M145" s="357"/>
      <c r="N145" s="358"/>
      <c r="O145" s="358"/>
      <c r="P145" s="359"/>
      <c r="Q145" s="41">
        <v>7</v>
      </c>
      <c r="R145" s="42" t="str">
        <f t="shared" si="17"/>
        <v>-</v>
      </c>
      <c r="S145" s="43">
        <v>21</v>
      </c>
      <c r="T145" s="366" t="str">
        <f>IF(Q145&lt;&gt;"",IF(Q145&gt;S145,IF(Q146&gt;S146,"○",IF(Q147&gt;S147,"○","×")),IF(Q146&gt;S146,IF(Q147&gt;S147,"○","×"),"×")),"")</f>
        <v>×</v>
      </c>
      <c r="U145" s="377" t="s">
        <v>253</v>
      </c>
      <c r="V145" s="378"/>
      <c r="W145" s="378"/>
      <c r="X145" s="379"/>
      <c r="Y145" s="4"/>
      <c r="Z145" s="47"/>
      <c r="AA145" s="29"/>
      <c r="AB145" s="47"/>
      <c r="AC145" s="29"/>
      <c r="AD145" s="51"/>
      <c r="AE145" s="29"/>
      <c r="AF145" s="29"/>
      <c r="AG145" s="51"/>
      <c r="AM145" s="241" t="s">
        <v>70</v>
      </c>
      <c r="AN145" s="242" t="s">
        <v>71</v>
      </c>
      <c r="AO145" s="62">
        <f>IF(AY139="","",AY139)</f>
        <v>21</v>
      </c>
      <c r="AP145" s="69" t="str">
        <f t="shared" si="21"/>
        <v>-</v>
      </c>
      <c r="AQ145" s="63">
        <f>IF(AW139="","",AW139)</f>
        <v>19</v>
      </c>
      <c r="AR145" s="354" t="str">
        <f>IF(AZ139="","",IF(AZ139="○","×",IF(AZ139="×","○")))</f>
        <v>○</v>
      </c>
      <c r="AS145" s="70">
        <f>IF(AY142="","",AY142)</f>
        <v>18</v>
      </c>
      <c r="AT145" s="42" t="str">
        <f aca="true" t="shared" si="23" ref="AT145:AT150">IF(AS145="","","-")</f>
        <v>-</v>
      </c>
      <c r="AU145" s="63">
        <f>IF(AW142="","",AW142)</f>
        <v>21</v>
      </c>
      <c r="AV145" s="354" t="str">
        <f>IF(AZ142="","",IF(AZ142="○","×",IF(AZ142="×","○")))</f>
        <v>○</v>
      </c>
      <c r="AW145" s="357"/>
      <c r="AX145" s="358"/>
      <c r="AY145" s="358"/>
      <c r="AZ145" s="359"/>
      <c r="BA145" s="41">
        <v>21</v>
      </c>
      <c r="BB145" s="42" t="str">
        <f t="shared" si="19"/>
        <v>-</v>
      </c>
      <c r="BC145" s="43">
        <v>12</v>
      </c>
      <c r="BD145" s="366" t="str">
        <f>IF(BA145&lt;&gt;"",IF(BA145&gt;BC145,IF(BA146&gt;BC146,"○",IF(BA147&gt;BC147,"○","×")),IF(BA146&gt;BC146,IF(BA147&gt;BC147,"○","×"),"×")),"")</f>
        <v>○</v>
      </c>
      <c r="BE145" s="377" t="s">
        <v>253</v>
      </c>
      <c r="BF145" s="378"/>
      <c r="BG145" s="378"/>
      <c r="BH145" s="379"/>
      <c r="BI145" s="4"/>
      <c r="BJ145" s="47"/>
      <c r="BK145" s="29"/>
      <c r="BL145" s="47"/>
      <c r="BM145" s="29"/>
      <c r="BN145" s="51"/>
      <c r="BO145" s="29"/>
      <c r="BP145" s="29"/>
      <c r="BQ145" s="51"/>
      <c r="BR145" s="4"/>
      <c r="BS145" s="4"/>
      <c r="BT145" s="4"/>
      <c r="BU145" s="4"/>
      <c r="BV145" s="4"/>
      <c r="BW145" s="4"/>
      <c r="BX145" s="4"/>
      <c r="BY145" s="4"/>
      <c r="BZ145" s="4"/>
    </row>
    <row r="146" spans="1:78" ht="9.75" customHeight="1">
      <c r="A146" s="4"/>
      <c r="C146" s="239" t="s">
        <v>38</v>
      </c>
      <c r="D146" s="243" t="s">
        <v>32</v>
      </c>
      <c r="E146" s="62">
        <f>IF(O140="","",O140)</f>
        <v>17</v>
      </c>
      <c r="F146" s="42" t="str">
        <f t="shared" si="20"/>
        <v>-</v>
      </c>
      <c r="G146" s="63">
        <f>IF(M140="","",M140)</f>
        <v>21</v>
      </c>
      <c r="H146" s="355">
        <f>IF(J143="","",J143)</f>
      </c>
      <c r="I146" s="70">
        <f>IF(O143="","",O143)</f>
        <v>21</v>
      </c>
      <c r="J146" s="42" t="str">
        <f t="shared" si="22"/>
        <v>-</v>
      </c>
      <c r="K146" s="63">
        <f>IF(M143="","",M143)</f>
        <v>12</v>
      </c>
      <c r="L146" s="355" t="str">
        <f>IF(N143="","",N143)</f>
        <v>-</v>
      </c>
      <c r="M146" s="360"/>
      <c r="N146" s="361"/>
      <c r="O146" s="361"/>
      <c r="P146" s="362"/>
      <c r="Q146" s="41">
        <v>21</v>
      </c>
      <c r="R146" s="42" t="str">
        <f t="shared" si="17"/>
        <v>-</v>
      </c>
      <c r="S146" s="43">
        <v>14</v>
      </c>
      <c r="T146" s="366"/>
      <c r="U146" s="380"/>
      <c r="V146" s="381"/>
      <c r="W146" s="381"/>
      <c r="X146" s="382"/>
      <c r="Y146" s="4"/>
      <c r="Z146" s="47">
        <f>COUNTIF(E145:T147,"○")</f>
        <v>2</v>
      </c>
      <c r="AA146" s="29">
        <f>COUNTIF(E145:T147,"×")</f>
        <v>1</v>
      </c>
      <c r="AB146" s="53">
        <f>(IF((E145&gt;G145),1,0))+(IF((E146&gt;G146),1,0))+(IF((E147&gt;G147),1,0))+(IF((I145&gt;K145),1,0))+(IF((I146&gt;K146),1,0))+(IF((I147&gt;K147),1,0))+(IF((M145&gt;O145),1,0))+(IF((M146&gt;O146),1,0))+(IF((M147&gt;O147),1,0))+(IF((Q145&gt;S145),1,0))+(IF((Q146&gt;S146),1,0))+(IF((Q147&gt;S147),1,0))</f>
        <v>5</v>
      </c>
      <c r="AC146" s="54">
        <f>(IF((E145&lt;G145),1,0))+(IF((E146&lt;G146),1,0))+(IF((E147&lt;G147),1,0))+(IF((I145&lt;K145),1,0))+(IF((I146&lt;K146),1,0))+(IF((I147&lt;K147),1,0))+(IF((M145&lt;O145),1,0))+(IF((M146&lt;O146),1,0))+(IF((M147&lt;O147),1,0))+(IF((Q145&lt;S145),1,0))+(IF((Q146&lt;S146),1,0))+(IF((Q147&lt;S147),1,0))</f>
        <v>3</v>
      </c>
      <c r="AD146" s="55">
        <f>AB146-AC146</f>
        <v>2</v>
      </c>
      <c r="AE146" s="29">
        <f>SUM(E145:E147,I145:I147,M145:M147,Q145:Q147)</f>
        <v>145</v>
      </c>
      <c r="AF146" s="29">
        <f>SUM(G145:G147,K145:K147,O145:O147,S145:S147)</f>
        <v>134</v>
      </c>
      <c r="AG146" s="51">
        <f>AE146-AF146</f>
        <v>11</v>
      </c>
      <c r="AM146" s="239" t="s">
        <v>72</v>
      </c>
      <c r="AN146" s="243" t="s">
        <v>71</v>
      </c>
      <c r="AO146" s="62">
        <f>IF(AY140="","",AY140)</f>
        <v>19</v>
      </c>
      <c r="AP146" s="42" t="str">
        <f t="shared" si="21"/>
        <v>-</v>
      </c>
      <c r="AQ146" s="63">
        <f>IF(AW140="","",AW140)</f>
        <v>21</v>
      </c>
      <c r="AR146" s="355">
        <f>IF(AT143="","",AT143)</f>
      </c>
      <c r="AS146" s="70">
        <f>IF(AY143="","",AY143)</f>
        <v>21</v>
      </c>
      <c r="AT146" s="42" t="str">
        <f t="shared" si="23"/>
        <v>-</v>
      </c>
      <c r="AU146" s="63">
        <f>IF(AW143="","",AW143)</f>
        <v>13</v>
      </c>
      <c r="AV146" s="355" t="str">
        <f>IF(AX143="","",AX143)</f>
        <v>-</v>
      </c>
      <c r="AW146" s="360"/>
      <c r="AX146" s="361"/>
      <c r="AY146" s="361"/>
      <c r="AZ146" s="362"/>
      <c r="BA146" s="41">
        <v>21</v>
      </c>
      <c r="BB146" s="42" t="str">
        <f t="shared" si="19"/>
        <v>-</v>
      </c>
      <c r="BC146" s="43">
        <v>16</v>
      </c>
      <c r="BD146" s="366"/>
      <c r="BE146" s="380"/>
      <c r="BF146" s="381"/>
      <c r="BG146" s="381"/>
      <c r="BH146" s="382"/>
      <c r="BI146" s="4"/>
      <c r="BJ146" s="47">
        <f>COUNTIF(AO145:BD147,"○")</f>
        <v>3</v>
      </c>
      <c r="BK146" s="29">
        <f>COUNTIF(AO145:BD147,"×")</f>
        <v>0</v>
      </c>
      <c r="BL146" s="53">
        <f>(IF((AO145&gt;AQ145),1,0))+(IF((AO146&gt;AQ146),1,0))+(IF((AO147&gt;AQ147),1,0))+(IF((AS145&gt;AU145),1,0))+(IF((AS146&gt;AU146),1,0))+(IF((AS147&gt;AU147),1,0))+(IF((AW145&gt;AY145),1,0))+(IF((AW146&gt;AY146),1,0))+(IF((AW147&gt;AY147),1,0))+(IF((BA145&gt;BC145),1,0))+(IF((BA146&gt;BC146),1,0))+(IF((BA147&gt;BC147),1,0))</f>
        <v>6</v>
      </c>
      <c r="BM146" s="54">
        <f>(IF((AO145&lt;AQ145),1,0))+(IF((AO146&lt;AQ146),1,0))+(IF((AO147&lt;AQ147),1,0))+(IF((AS145&lt;AU145),1,0))+(IF((AS146&lt;AU146),1,0))+(IF((AS147&lt;AU147),1,0))+(IF((AW145&lt;AY145),1,0))+(IF((AW146&lt;AY146),1,0))+(IF((AW147&lt;AY147),1,0))+(IF((BA145&lt;BC145),1,0))+(IF((BA146&lt;BC146),1,0))+(IF((BA147&lt;BC147),1,0))</f>
        <v>2</v>
      </c>
      <c r="BN146" s="55">
        <f>BL146-BM146</f>
        <v>4</v>
      </c>
      <c r="BO146" s="29">
        <f>SUM(AO145:AO147,AS145:AS147,AW145:AW147,BA145:BA147)</f>
        <v>163</v>
      </c>
      <c r="BP146" s="29">
        <f>SUM(AQ145:AQ147,AU145:AU147,AY145:AY147,BC145:BC147)</f>
        <v>120</v>
      </c>
      <c r="BQ146" s="51">
        <f>BO146-BP146</f>
        <v>43</v>
      </c>
      <c r="BR146" s="4"/>
      <c r="BS146" s="4"/>
      <c r="BT146" s="4"/>
      <c r="BU146" s="4"/>
      <c r="BV146" s="4"/>
      <c r="BW146" s="4"/>
      <c r="BX146" s="4"/>
      <c r="BY146" s="4"/>
      <c r="BZ146" s="4"/>
    </row>
    <row r="147" spans="1:78" ht="9.75" customHeight="1">
      <c r="A147" s="4"/>
      <c r="C147" s="244"/>
      <c r="D147" s="245"/>
      <c r="E147" s="64">
        <f>IF(O141="","",O141)</f>
        <v>21</v>
      </c>
      <c r="F147" s="58" t="str">
        <f t="shared" si="20"/>
        <v>-</v>
      </c>
      <c r="G147" s="65">
        <f>IF(M141="","",M141)</f>
        <v>16</v>
      </c>
      <c r="H147" s="356">
        <f>IF(J144="","",J144)</f>
      </c>
      <c r="I147" s="71">
        <f>IF(O144="","",O144)</f>
      </c>
      <c r="J147" s="42">
        <f t="shared" si="22"/>
      </c>
      <c r="K147" s="65">
        <f>IF(M144="","",M144)</f>
      </c>
      <c r="L147" s="356">
        <f>IF(N144="","",N144)</f>
      </c>
      <c r="M147" s="363"/>
      <c r="N147" s="364"/>
      <c r="O147" s="364"/>
      <c r="P147" s="365"/>
      <c r="Q147" s="56">
        <v>16</v>
      </c>
      <c r="R147" s="42" t="str">
        <f t="shared" si="17"/>
        <v>-</v>
      </c>
      <c r="S147" s="57">
        <v>21</v>
      </c>
      <c r="T147" s="367"/>
      <c r="U147" s="59">
        <f>Z146</f>
        <v>2</v>
      </c>
      <c r="V147" s="60" t="s">
        <v>15</v>
      </c>
      <c r="W147" s="60">
        <f>AA146</f>
        <v>1</v>
      </c>
      <c r="X147" s="61" t="s">
        <v>10</v>
      </c>
      <c r="Y147" s="4"/>
      <c r="Z147" s="47"/>
      <c r="AA147" s="29"/>
      <c r="AB147" s="47"/>
      <c r="AC147" s="29"/>
      <c r="AD147" s="51"/>
      <c r="AE147" s="29"/>
      <c r="AF147" s="29"/>
      <c r="AG147" s="51"/>
      <c r="AM147" s="244"/>
      <c r="AN147" s="245"/>
      <c r="AO147" s="64">
        <f>IF(AY141="","",AY141)</f>
        <v>21</v>
      </c>
      <c r="AP147" s="58" t="str">
        <f t="shared" si="21"/>
        <v>-</v>
      </c>
      <c r="AQ147" s="65">
        <f>IF(AW141="","",AW141)</f>
        <v>11</v>
      </c>
      <c r="AR147" s="356">
        <f>IF(AT144="","",AT144)</f>
      </c>
      <c r="AS147" s="71">
        <f>IF(AY144="","",AY144)</f>
        <v>21</v>
      </c>
      <c r="AT147" s="42" t="str">
        <f t="shared" si="23"/>
        <v>-</v>
      </c>
      <c r="AU147" s="65">
        <f>IF(AW144="","",AW144)</f>
        <v>7</v>
      </c>
      <c r="AV147" s="356" t="str">
        <f>IF(AX144="","",AX144)</f>
        <v>-</v>
      </c>
      <c r="AW147" s="363"/>
      <c r="AX147" s="364"/>
      <c r="AY147" s="364"/>
      <c r="AZ147" s="365"/>
      <c r="BA147" s="56"/>
      <c r="BB147" s="42">
        <f t="shared" si="19"/>
      </c>
      <c r="BC147" s="57"/>
      <c r="BD147" s="367"/>
      <c r="BE147" s="59">
        <f>BJ146</f>
        <v>3</v>
      </c>
      <c r="BF147" s="60" t="s">
        <v>15</v>
      </c>
      <c r="BG147" s="60">
        <f>BK146</f>
        <v>0</v>
      </c>
      <c r="BH147" s="61" t="s">
        <v>10</v>
      </c>
      <c r="BI147" s="4"/>
      <c r="BJ147" s="47"/>
      <c r="BK147" s="29"/>
      <c r="BL147" s="47"/>
      <c r="BM147" s="29"/>
      <c r="BN147" s="51"/>
      <c r="BO147" s="29"/>
      <c r="BP147" s="29"/>
      <c r="BQ147" s="51"/>
      <c r="BR147" s="4"/>
      <c r="BS147" s="4"/>
      <c r="BT147" s="4"/>
      <c r="BU147" s="4"/>
      <c r="BV147" s="4"/>
      <c r="BW147" s="4"/>
      <c r="BX147" s="4"/>
      <c r="BY147" s="4"/>
      <c r="BZ147" s="4"/>
    </row>
    <row r="148" spans="1:78" ht="9.75" customHeight="1">
      <c r="A148" s="4"/>
      <c r="C148" s="239" t="s">
        <v>156</v>
      </c>
      <c r="D148" s="242" t="s">
        <v>23</v>
      </c>
      <c r="E148" s="62">
        <f>IF(S139="","",S139)</f>
        <v>21</v>
      </c>
      <c r="F148" s="42" t="str">
        <f t="shared" si="20"/>
        <v>-</v>
      </c>
      <c r="G148" s="63">
        <f>IF(Q139="","",Q139)</f>
        <v>12</v>
      </c>
      <c r="H148" s="371" t="str">
        <f>IF(T139="","",IF(T139="○","×",IF(T139="×","○")))</f>
        <v>○</v>
      </c>
      <c r="I148" s="70">
        <f>IF(S142="","",S142)</f>
        <v>21</v>
      </c>
      <c r="J148" s="69" t="str">
        <f t="shared" si="22"/>
        <v>-</v>
      </c>
      <c r="K148" s="63">
        <f>IF(Q142="","",Q142)</f>
        <v>14</v>
      </c>
      <c r="L148" s="371" t="str">
        <f>IF(T142="","",IF(T142="○","×",IF(T142="×","○")))</f>
        <v>○</v>
      </c>
      <c r="M148" s="72">
        <f>IF(S145="","",S145)</f>
        <v>21</v>
      </c>
      <c r="N148" s="42" t="str">
        <f>IF(M148="","","-")</f>
        <v>-</v>
      </c>
      <c r="O148" s="73">
        <f>IF(Q145="","",Q145)</f>
        <v>7</v>
      </c>
      <c r="P148" s="2" t="str">
        <f>IF(T145="","",IF(T145="○","×",IF(T145="×","○")))</f>
        <v>○</v>
      </c>
      <c r="Q148" s="324"/>
      <c r="R148" s="307"/>
      <c r="S148" s="307"/>
      <c r="T148" s="308"/>
      <c r="U148" s="446" t="s">
        <v>225</v>
      </c>
      <c r="V148" s="447"/>
      <c r="W148" s="447"/>
      <c r="X148" s="448"/>
      <c r="Y148" s="4"/>
      <c r="Z148" s="48"/>
      <c r="AA148" s="49"/>
      <c r="AB148" s="48"/>
      <c r="AC148" s="49"/>
      <c r="AD148" s="50"/>
      <c r="AE148" s="49"/>
      <c r="AF148" s="49"/>
      <c r="AG148" s="50"/>
      <c r="AM148" s="239" t="s">
        <v>133</v>
      </c>
      <c r="AN148" s="242" t="s">
        <v>171</v>
      </c>
      <c r="AO148" s="62">
        <f>IF(BC139="","",BC139)</f>
        <v>6</v>
      </c>
      <c r="AP148" s="42" t="str">
        <f t="shared" si="21"/>
        <v>-</v>
      </c>
      <c r="AQ148" s="63">
        <f>IF(BA139="","",BA139)</f>
        <v>21</v>
      </c>
      <c r="AR148" s="371" t="str">
        <f>IF(BD139="","",IF(BD139="○","×",IF(BD139="×","○")))</f>
        <v>×</v>
      </c>
      <c r="AS148" s="70">
        <f>IF(BC142="","",BC142)</f>
        <v>21</v>
      </c>
      <c r="AT148" s="69" t="str">
        <f t="shared" si="23"/>
        <v>-</v>
      </c>
      <c r="AU148" s="63">
        <f>IF(BA142="","",BA142)</f>
        <v>18</v>
      </c>
      <c r="AV148" s="371" t="str">
        <f>IF(BD142="","",IF(BD142="○","×",IF(BD142="×","○")))</f>
        <v>×</v>
      </c>
      <c r="AW148" s="72">
        <f>IF(BC145="","",BC145)</f>
        <v>12</v>
      </c>
      <c r="AX148" s="42" t="str">
        <f>IF(AW148="","","-")</f>
        <v>-</v>
      </c>
      <c r="AY148" s="73">
        <f>IF(BA145="","",BA145)</f>
        <v>21</v>
      </c>
      <c r="AZ148" s="2" t="str">
        <f>IF(BD145="","",IF(BD145="○","×",IF(BD145="×","○")))</f>
        <v>×</v>
      </c>
      <c r="BA148" s="324"/>
      <c r="BB148" s="307"/>
      <c r="BC148" s="307"/>
      <c r="BD148" s="308"/>
      <c r="BE148" s="377" t="s">
        <v>259</v>
      </c>
      <c r="BF148" s="378"/>
      <c r="BG148" s="378"/>
      <c r="BH148" s="379"/>
      <c r="BI148" s="4"/>
      <c r="BJ148" s="48"/>
      <c r="BK148" s="49"/>
      <c r="BL148" s="48"/>
      <c r="BM148" s="49"/>
      <c r="BN148" s="50"/>
      <c r="BO148" s="49"/>
      <c r="BP148" s="49"/>
      <c r="BQ148" s="50"/>
      <c r="BR148" s="4"/>
      <c r="BS148" s="4"/>
      <c r="BT148" s="4"/>
      <c r="BU148" s="4"/>
      <c r="BV148" s="4"/>
      <c r="BW148" s="4"/>
      <c r="BX148" s="4"/>
      <c r="BY148" s="4"/>
      <c r="BZ148" s="4"/>
    </row>
    <row r="149" spans="1:78" ht="9.75" customHeight="1">
      <c r="A149" s="4"/>
      <c r="B149" s="128" t="s">
        <v>228</v>
      </c>
      <c r="C149" s="239" t="s">
        <v>251</v>
      </c>
      <c r="D149" s="243" t="s">
        <v>23</v>
      </c>
      <c r="E149" s="62">
        <f>IF(S140="","",S140)</f>
        <v>21</v>
      </c>
      <c r="F149" s="42" t="str">
        <f t="shared" si="20"/>
        <v>-</v>
      </c>
      <c r="G149" s="63">
        <f>IF(Q140="","",Q140)</f>
        <v>19</v>
      </c>
      <c r="H149" s="372"/>
      <c r="I149" s="70">
        <f>IF(S143="","",S143)</f>
        <v>21</v>
      </c>
      <c r="J149" s="42" t="str">
        <f t="shared" si="22"/>
        <v>-</v>
      </c>
      <c r="K149" s="63">
        <f>IF(Q143="","",Q143)</f>
        <v>11</v>
      </c>
      <c r="L149" s="372"/>
      <c r="M149" s="70">
        <f>IF(S146="","",S146)</f>
        <v>14</v>
      </c>
      <c r="N149" s="42" t="str">
        <f>IF(M149="","","-")</f>
        <v>-</v>
      </c>
      <c r="O149" s="63">
        <f>IF(Q146="","",Q146)</f>
        <v>21</v>
      </c>
      <c r="P149" s="3" t="str">
        <f>IF(R146="","",R146)</f>
        <v>-</v>
      </c>
      <c r="Q149" s="309"/>
      <c r="R149" s="310"/>
      <c r="S149" s="310"/>
      <c r="T149" s="311"/>
      <c r="U149" s="449"/>
      <c r="V149" s="450"/>
      <c r="W149" s="450"/>
      <c r="X149" s="451"/>
      <c r="Y149" s="4"/>
      <c r="Z149" s="47">
        <f>COUNTIF(E148:T150,"○")</f>
        <v>3</v>
      </c>
      <c r="AA149" s="29">
        <f>COUNTIF(E148:T150,"×")</f>
        <v>0</v>
      </c>
      <c r="AB149" s="53">
        <f>(IF((E148&gt;G148),1,0))+(IF((E149&gt;G149),1,0))+(IF((E150&gt;G150),1,0))+(IF((I148&gt;K148),1,0))+(IF((I149&gt;K149),1,0))+(IF((I150&gt;K150),1,0))+(IF((M148&gt;O148),1,0))+(IF((M149&gt;O149),1,0))+(IF((M150&gt;O150),1,0))+(IF((Q148&gt;S148),1,0))+(IF((Q149&gt;S149),1,0))+(IF((Q150&gt;S150),1,0))</f>
        <v>6</v>
      </c>
      <c r="AC149" s="54">
        <f>(IF((E148&lt;G148),1,0))+(IF((E149&lt;G149),1,0))+(IF((E150&lt;G150),1,0))+(IF((I148&lt;K148),1,0))+(IF((I149&lt;K149),1,0))+(IF((I150&lt;K150),1,0))+(IF((M148&lt;O148),1,0))+(IF((M149&lt;O149),1,0))+(IF((M150&lt;O150),1,0))+(IF((Q148&lt;S148),1,0))+(IF((Q149&lt;S149),1,0))+(IF((Q150&lt;S150),1,0))</f>
        <v>1</v>
      </c>
      <c r="AD149" s="55">
        <f>AB149-AC149</f>
        <v>5</v>
      </c>
      <c r="AE149" s="29">
        <f>SUM(E148:E150,I148:I150,M148:M150,Q148:Q150)</f>
        <v>140</v>
      </c>
      <c r="AF149" s="29">
        <f>SUM(G148:G150,K148:K150,O148:O150,S148:S150)</f>
        <v>100</v>
      </c>
      <c r="AG149" s="51">
        <f>AE149-AF149</f>
        <v>40</v>
      </c>
      <c r="AM149" s="239" t="s">
        <v>146</v>
      </c>
      <c r="AN149" s="243" t="s">
        <v>171</v>
      </c>
      <c r="AO149" s="62">
        <f>IF(BC140="","",BC140)</f>
        <v>6</v>
      </c>
      <c r="AP149" s="42" t="str">
        <f t="shared" si="21"/>
        <v>-</v>
      </c>
      <c r="AQ149" s="63">
        <f>IF(BA140="","",BA140)</f>
        <v>21</v>
      </c>
      <c r="AR149" s="372"/>
      <c r="AS149" s="70">
        <f>IF(BC143="","",BC143)</f>
        <v>13</v>
      </c>
      <c r="AT149" s="42" t="str">
        <f t="shared" si="23"/>
        <v>-</v>
      </c>
      <c r="AU149" s="63">
        <f>IF(BA143="","",BA143)</f>
        <v>21</v>
      </c>
      <c r="AV149" s="372"/>
      <c r="AW149" s="70">
        <f>IF(BC146="","",BC146)</f>
        <v>16</v>
      </c>
      <c r="AX149" s="42" t="str">
        <f>IF(AW149="","","-")</f>
        <v>-</v>
      </c>
      <c r="AY149" s="63">
        <f>IF(BA146="","",BA146)</f>
        <v>21</v>
      </c>
      <c r="AZ149" s="3" t="str">
        <f>IF(BB146="","",BB146)</f>
        <v>-</v>
      </c>
      <c r="BA149" s="309"/>
      <c r="BB149" s="310"/>
      <c r="BC149" s="310"/>
      <c r="BD149" s="311"/>
      <c r="BE149" s="380"/>
      <c r="BF149" s="381"/>
      <c r="BG149" s="381"/>
      <c r="BH149" s="382"/>
      <c r="BI149" s="4"/>
      <c r="BJ149" s="47">
        <f>COUNTIF(AO148:BD150,"○")</f>
        <v>0</v>
      </c>
      <c r="BK149" s="29">
        <f>COUNTIF(AO148:BD150,"×")</f>
        <v>3</v>
      </c>
      <c r="BL149" s="53">
        <f>(IF((AO148&gt;AQ148),1,0))+(IF((AO149&gt;AQ149),1,0))+(IF((AO150&gt;AQ150),1,0))+(IF((AS148&gt;AU148),1,0))+(IF((AS149&gt;AU149),1,0))+(IF((AS150&gt;AU150),1,0))+(IF((AW148&gt;AY148),1,0))+(IF((AW149&gt;AY149),1,0))+(IF((AW150&gt;AY150),1,0))+(IF((BA148&gt;BC148),1,0))+(IF((BA149&gt;BC149),1,0))+(IF((BA150&gt;BC150),1,0))</f>
        <v>1</v>
      </c>
      <c r="BM149" s="54">
        <f>(IF((AO148&lt;AQ148),1,0))+(IF((AO149&lt;AQ149),1,0))+(IF((AO150&lt;AQ150),1,0))+(IF((AS148&lt;AU148),1,0))+(IF((AS149&lt;AU149),1,0))+(IF((AS150&lt;AU150),1,0))+(IF((AW148&lt;AY148),1,0))+(IF((AW149&lt;AY149),1,0))+(IF((AW150&lt;AY150),1,0))+(IF((BA148&lt;BC148),1,0))+(IF((BA149&lt;BC149),1,0))+(IF((BA150&lt;BC150),1,0))</f>
        <v>6</v>
      </c>
      <c r="BN149" s="55">
        <f>BL149-BM149</f>
        <v>-5</v>
      </c>
      <c r="BO149" s="29">
        <f>SUM(AO148:AO150,AS148:AS150,AW148:AW150,BA148:BA150)</f>
        <v>84</v>
      </c>
      <c r="BP149" s="29">
        <f>SUM(AQ148:AQ150,AU148:AU150,AY148:AY150,BC148:BC150)</f>
        <v>144</v>
      </c>
      <c r="BQ149" s="51">
        <f>BO149-BP149</f>
        <v>-60</v>
      </c>
      <c r="BR149" s="4"/>
      <c r="BS149" s="4"/>
      <c r="BT149" s="4"/>
      <c r="BU149" s="4"/>
      <c r="BV149" s="4"/>
      <c r="BW149" s="4"/>
      <c r="BX149" s="4"/>
      <c r="BY149" s="4"/>
      <c r="BZ149" s="4"/>
    </row>
    <row r="150" spans="1:75" ht="9.75" customHeight="1" thickBot="1">
      <c r="A150" s="4"/>
      <c r="C150" s="539" t="s">
        <v>174</v>
      </c>
      <c r="D150" s="540"/>
      <c r="E150" s="74">
        <f>IF(S141="","",S141)</f>
      </c>
      <c r="F150" s="75">
        <f t="shared" si="20"/>
      </c>
      <c r="G150" s="76">
        <f>IF(Q141="","",Q141)</f>
      </c>
      <c r="H150" s="373"/>
      <c r="I150" s="77">
        <f>IF(S144="","",S144)</f>
      </c>
      <c r="J150" s="75">
        <f t="shared" si="22"/>
      </c>
      <c r="K150" s="76">
        <f>IF(Q144="","",Q144)</f>
      </c>
      <c r="L150" s="373"/>
      <c r="M150" s="77">
        <f>IF(S147="","",S147)</f>
        <v>21</v>
      </c>
      <c r="N150" s="75" t="str">
        <f>IF(M150="","","-")</f>
        <v>-</v>
      </c>
      <c r="O150" s="76">
        <f>IF(Q147="","",Q147)</f>
        <v>16</v>
      </c>
      <c r="P150" s="78" t="str">
        <f>IF(R147="","",R147)</f>
        <v>-</v>
      </c>
      <c r="Q150" s="312"/>
      <c r="R150" s="313"/>
      <c r="S150" s="313"/>
      <c r="T150" s="303"/>
      <c r="U150" s="79">
        <f>Z149</f>
        <v>3</v>
      </c>
      <c r="V150" s="80" t="s">
        <v>15</v>
      </c>
      <c r="W150" s="80">
        <f>AA149</f>
        <v>0</v>
      </c>
      <c r="X150" s="81" t="s">
        <v>10</v>
      </c>
      <c r="Y150" s="4"/>
      <c r="Z150" s="66"/>
      <c r="AA150" s="67"/>
      <c r="AB150" s="66"/>
      <c r="AC150" s="67"/>
      <c r="AD150" s="68"/>
      <c r="AE150" s="67"/>
      <c r="AF150" s="67"/>
      <c r="AG150" s="68"/>
      <c r="AM150" s="246"/>
      <c r="AN150" s="247"/>
      <c r="AO150" s="74">
        <f>IF(BC141="","",BC141)</f>
      </c>
      <c r="AP150" s="75">
        <f t="shared" si="21"/>
      </c>
      <c r="AQ150" s="76">
        <f>IF(BA141="","",BA141)</f>
      </c>
      <c r="AR150" s="373"/>
      <c r="AS150" s="77">
        <f>IF(BC144="","",BC144)</f>
        <v>10</v>
      </c>
      <c r="AT150" s="75" t="str">
        <f t="shared" si="23"/>
        <v>-</v>
      </c>
      <c r="AU150" s="76">
        <f>IF(BA144="","",BA144)</f>
        <v>21</v>
      </c>
      <c r="AV150" s="373"/>
      <c r="AW150" s="77">
        <f>IF(BC147="","",BC147)</f>
      </c>
      <c r="AX150" s="75">
        <f>IF(AW150="","","-")</f>
      </c>
      <c r="AY150" s="76">
        <f>IF(BA147="","",BA147)</f>
      </c>
      <c r="AZ150" s="78">
        <f>IF(BB147="","",BB147)</f>
      </c>
      <c r="BA150" s="312"/>
      <c r="BB150" s="313"/>
      <c r="BC150" s="313"/>
      <c r="BD150" s="303"/>
      <c r="BE150" s="79">
        <f>BJ149</f>
        <v>0</v>
      </c>
      <c r="BF150" s="80" t="s">
        <v>15</v>
      </c>
      <c r="BG150" s="80">
        <f>BK149</f>
        <v>3</v>
      </c>
      <c r="BH150" s="81" t="s">
        <v>10</v>
      </c>
      <c r="BI150" s="4"/>
      <c r="BJ150" s="66"/>
      <c r="BK150" s="67"/>
      <c r="BL150" s="66"/>
      <c r="BM150" s="67"/>
      <c r="BN150" s="68"/>
      <c r="BO150" s="67"/>
      <c r="BP150" s="67"/>
      <c r="BQ150" s="68"/>
      <c r="BR150" s="4"/>
      <c r="BS150" s="4"/>
      <c r="BT150" s="4"/>
      <c r="BU150" s="4"/>
      <c r="BV150" s="4"/>
      <c r="BW150" s="4"/>
    </row>
    <row r="151" spans="3:30" s="4" customFormat="1" ht="4.5" customHeight="1">
      <c r="C151" s="8"/>
      <c r="D151" s="82"/>
      <c r="E151" s="83"/>
      <c r="F151" s="84"/>
      <c r="G151" s="83"/>
      <c r="H151" s="28"/>
      <c r="I151" s="83"/>
      <c r="J151" s="84"/>
      <c r="K151" s="83"/>
      <c r="L151" s="28"/>
      <c r="M151" s="83"/>
      <c r="N151" s="84"/>
      <c r="O151" s="83"/>
      <c r="P151" s="83"/>
      <c r="Q151" s="28"/>
      <c r="R151" s="28"/>
      <c r="S151" s="28"/>
      <c r="T151" s="28"/>
      <c r="U151" s="85"/>
      <c r="V151" s="85"/>
      <c r="W151" s="85"/>
      <c r="X151" s="85"/>
      <c r="Y151" s="9"/>
      <c r="Z151" s="28"/>
      <c r="AA151" s="28"/>
      <c r="AB151" s="39"/>
      <c r="AC151" s="39"/>
      <c r="AD151" s="40"/>
    </row>
    <row r="152" s="4" customFormat="1" ht="9" customHeight="1"/>
    <row r="153" spans="3:38" s="4" customFormat="1" ht="9" customHeight="1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90"/>
      <c r="AG153" s="90"/>
      <c r="AH153" s="90"/>
      <c r="AI153" s="90"/>
      <c r="AJ153" s="90"/>
      <c r="AK153" s="90"/>
      <c r="AL153" s="91"/>
    </row>
    <row r="154" spans="3:69" ht="9.75" customHeight="1" thickBot="1">
      <c r="C154" s="304" t="s">
        <v>220</v>
      </c>
      <c r="D154" s="304"/>
      <c r="E154" s="456" t="str">
        <f>C174</f>
        <v>篠原裕一</v>
      </c>
      <c r="F154" s="457"/>
      <c r="G154" s="457"/>
      <c r="H154" s="457"/>
      <c r="I154" s="457"/>
      <c r="J154" s="457"/>
      <c r="K154" s="452" t="s">
        <v>280</v>
      </c>
      <c r="L154" s="452"/>
      <c r="M154" s="452"/>
      <c r="N154" s="452"/>
      <c r="O154" s="452"/>
      <c r="P154" s="453"/>
      <c r="Q154" s="340" t="s">
        <v>180</v>
      </c>
      <c r="R154" s="341"/>
      <c r="S154" s="341"/>
      <c r="T154" s="342"/>
      <c r="U154" s="12"/>
      <c r="V154" s="12"/>
      <c r="W154" s="12"/>
      <c r="X154" s="12"/>
      <c r="Y154" s="12"/>
      <c r="Z154" s="12"/>
      <c r="AA154" s="12"/>
      <c r="AB154" s="12"/>
      <c r="AC154" s="13"/>
      <c r="AD154" s="8"/>
      <c r="AE154" s="9"/>
      <c r="AF154" s="9"/>
      <c r="AG154" s="9"/>
      <c r="AH154" s="9"/>
      <c r="AI154" s="10"/>
      <c r="AJ154" s="10"/>
      <c r="AK154" s="10"/>
      <c r="AL154" s="10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</row>
    <row r="155" spans="3:69" ht="9.75" customHeight="1" thickTop="1">
      <c r="C155" s="304"/>
      <c r="D155" s="304"/>
      <c r="E155" s="458" t="str">
        <f>C175</f>
        <v>松山峻</v>
      </c>
      <c r="F155" s="459"/>
      <c r="G155" s="459"/>
      <c r="H155" s="459"/>
      <c r="I155" s="459"/>
      <c r="J155" s="459"/>
      <c r="K155" s="582" t="s">
        <v>278</v>
      </c>
      <c r="L155" s="582"/>
      <c r="M155" s="582"/>
      <c r="N155" s="582"/>
      <c r="O155" s="582"/>
      <c r="P155" s="583"/>
      <c r="Q155" s="343"/>
      <c r="R155" s="344"/>
      <c r="S155" s="344"/>
      <c r="T155" s="345"/>
      <c r="U155" s="178">
        <v>21</v>
      </c>
      <c r="V155" s="170">
        <v>21</v>
      </c>
      <c r="W155" s="171"/>
      <c r="X155" s="12"/>
      <c r="Y155" s="12"/>
      <c r="Z155" s="12"/>
      <c r="AA155" s="12"/>
      <c r="AB155" s="12"/>
      <c r="AC155" s="13"/>
      <c r="AD155" s="8"/>
      <c r="AE155" s="9"/>
      <c r="AF155" s="9"/>
      <c r="AG155" s="9"/>
      <c r="AH155" s="9"/>
      <c r="AI155" s="10"/>
      <c r="AJ155" s="10"/>
      <c r="AK155" s="10"/>
      <c r="AL155" s="10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</row>
    <row r="156" spans="3:69" ht="1.5" customHeight="1">
      <c r="C156" s="304"/>
      <c r="D156" s="304"/>
      <c r="E156" s="286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1"/>
      <c r="R156" s="1"/>
      <c r="S156" s="1"/>
      <c r="T156" s="1"/>
      <c r="U156" s="12"/>
      <c r="V156" s="12"/>
      <c r="W156" s="179"/>
      <c r="X156" s="17"/>
      <c r="Y156" s="17"/>
      <c r="Z156" s="12"/>
      <c r="AA156" s="12"/>
      <c r="AB156" s="686" t="s">
        <v>222</v>
      </c>
      <c r="AC156" s="686"/>
      <c r="AD156" s="686"/>
      <c r="AE156" s="686"/>
      <c r="AF156" s="686"/>
      <c r="AG156" s="686"/>
      <c r="AH156" s="686"/>
      <c r="AI156" s="686"/>
      <c r="AJ156" s="686"/>
      <c r="AK156" s="686"/>
      <c r="AL156" s="10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</row>
    <row r="157" spans="3:69" ht="9.75" customHeight="1">
      <c r="C157" s="304"/>
      <c r="D157" s="304"/>
      <c r="E157" s="456" t="str">
        <f>AM174</f>
        <v>田邊晃士</v>
      </c>
      <c r="F157" s="457"/>
      <c r="G157" s="457"/>
      <c r="H157" s="457"/>
      <c r="I157" s="457"/>
      <c r="J157" s="457"/>
      <c r="K157" s="452" t="s">
        <v>247</v>
      </c>
      <c r="L157" s="452"/>
      <c r="M157" s="452"/>
      <c r="N157" s="452"/>
      <c r="O157" s="452"/>
      <c r="P157" s="453"/>
      <c r="Q157" s="340" t="s">
        <v>181</v>
      </c>
      <c r="R157" s="341"/>
      <c r="S157" s="341"/>
      <c r="T157" s="342"/>
      <c r="U157" s="18">
        <v>16</v>
      </c>
      <c r="V157" s="19">
        <v>18</v>
      </c>
      <c r="W157" s="20"/>
      <c r="X157" s="12"/>
      <c r="Y157" s="12"/>
      <c r="Z157" s="21"/>
      <c r="AA157" s="12"/>
      <c r="AB157" s="685"/>
      <c r="AC157" s="685"/>
      <c r="AD157" s="685"/>
      <c r="AE157" s="685"/>
      <c r="AF157" s="685"/>
      <c r="AG157" s="685"/>
      <c r="AH157" s="685"/>
      <c r="AI157" s="685"/>
      <c r="AJ157" s="685"/>
      <c r="AK157" s="685"/>
      <c r="AL157" s="10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</row>
    <row r="158" spans="3:69" ht="9.75" customHeight="1">
      <c r="C158" s="273" t="s">
        <v>219</v>
      </c>
      <c r="D158" s="4"/>
      <c r="E158" s="458" t="str">
        <f>AM175</f>
        <v>森井廉</v>
      </c>
      <c r="F158" s="459"/>
      <c r="G158" s="459"/>
      <c r="H158" s="459"/>
      <c r="I158" s="459"/>
      <c r="J158" s="459"/>
      <c r="K158" s="582" t="s">
        <v>247</v>
      </c>
      <c r="L158" s="582"/>
      <c r="M158" s="582"/>
      <c r="N158" s="582"/>
      <c r="O158" s="582"/>
      <c r="P158" s="583"/>
      <c r="Q158" s="343"/>
      <c r="R158" s="344"/>
      <c r="S158" s="344"/>
      <c r="T158" s="345"/>
      <c r="U158" s="12"/>
      <c r="V158" s="12"/>
      <c r="W158" s="23"/>
      <c r="X158" s="23">
        <v>18</v>
      </c>
      <c r="Y158" s="23">
        <v>12</v>
      </c>
      <c r="Z158" s="21"/>
      <c r="AA158" s="12"/>
      <c r="AB158" s="437" t="str">
        <f>E163</f>
        <v>合田晃友</v>
      </c>
      <c r="AC158" s="438"/>
      <c r="AD158" s="438"/>
      <c r="AE158" s="438"/>
      <c r="AF158" s="438"/>
      <c r="AG158" s="443" t="s">
        <v>360</v>
      </c>
      <c r="AH158" s="443"/>
      <c r="AI158" s="443"/>
      <c r="AJ158" s="443"/>
      <c r="AK158" s="681"/>
      <c r="AL158" s="11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</row>
    <row r="159" spans="3:69" ht="1.5" customHeight="1" thickBot="1">
      <c r="C159" s="4"/>
      <c r="D159" s="4"/>
      <c r="E159" s="286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1"/>
      <c r="R159" s="1"/>
      <c r="S159" s="1"/>
      <c r="T159" s="1"/>
      <c r="U159" s="12"/>
      <c r="V159" s="12"/>
      <c r="W159" s="23"/>
      <c r="X159" s="23"/>
      <c r="Y159" s="23"/>
      <c r="Z159" s="21"/>
      <c r="AA159" s="12"/>
      <c r="AB159" s="439"/>
      <c r="AC159" s="440"/>
      <c r="AD159" s="440"/>
      <c r="AE159" s="440"/>
      <c r="AF159" s="440"/>
      <c r="AG159" s="682"/>
      <c r="AH159" s="682"/>
      <c r="AI159" s="682"/>
      <c r="AJ159" s="682"/>
      <c r="AK159" s="683"/>
      <c r="AL159" s="11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</row>
    <row r="160" spans="3:69" ht="9.75" customHeight="1" thickTop="1">
      <c r="C160" s="4"/>
      <c r="D160" s="4"/>
      <c r="E160" s="456" t="str">
        <f>C171</f>
        <v>神野徹</v>
      </c>
      <c r="F160" s="457"/>
      <c r="G160" s="457"/>
      <c r="H160" s="457"/>
      <c r="I160" s="457"/>
      <c r="J160" s="457"/>
      <c r="K160" s="452" t="s">
        <v>35</v>
      </c>
      <c r="L160" s="452"/>
      <c r="M160" s="452"/>
      <c r="N160" s="452"/>
      <c r="O160" s="452"/>
      <c r="P160" s="453"/>
      <c r="Q160" s="340" t="s">
        <v>182</v>
      </c>
      <c r="R160" s="341"/>
      <c r="S160" s="341"/>
      <c r="T160" s="342"/>
      <c r="U160" s="12"/>
      <c r="V160" s="12"/>
      <c r="W160" s="23"/>
      <c r="X160" s="23">
        <v>21</v>
      </c>
      <c r="Y160" s="182">
        <v>21</v>
      </c>
      <c r="Z160" s="188"/>
      <c r="AA160" s="189"/>
      <c r="AB160" s="435" t="str">
        <f>E164</f>
        <v>石川澄広</v>
      </c>
      <c r="AC160" s="436"/>
      <c r="AD160" s="436"/>
      <c r="AE160" s="436"/>
      <c r="AF160" s="436"/>
      <c r="AG160" s="441" t="s">
        <v>360</v>
      </c>
      <c r="AH160" s="441"/>
      <c r="AI160" s="441"/>
      <c r="AJ160" s="441"/>
      <c r="AK160" s="442"/>
      <c r="AL160" s="10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</row>
    <row r="161" spans="3:69" ht="9.75" customHeight="1" thickBot="1">
      <c r="C161" s="4"/>
      <c r="D161" s="4"/>
      <c r="E161" s="458" t="str">
        <f>C172</f>
        <v>近藤すみ代</v>
      </c>
      <c r="F161" s="459"/>
      <c r="G161" s="459"/>
      <c r="H161" s="459"/>
      <c r="I161" s="459"/>
      <c r="J161" s="459"/>
      <c r="K161" s="582" t="s">
        <v>35</v>
      </c>
      <c r="L161" s="582"/>
      <c r="M161" s="582"/>
      <c r="N161" s="582"/>
      <c r="O161" s="582"/>
      <c r="P161" s="583"/>
      <c r="Q161" s="343"/>
      <c r="R161" s="344"/>
      <c r="S161" s="344"/>
      <c r="T161" s="345"/>
      <c r="U161" s="26">
        <v>18</v>
      </c>
      <c r="V161" s="26">
        <v>11</v>
      </c>
      <c r="W161" s="27"/>
      <c r="X161" s="187"/>
      <c r="Y161" s="184"/>
      <c r="Z161" s="12"/>
      <c r="AA161" s="12"/>
      <c r="AB161" s="684" t="s">
        <v>221</v>
      </c>
      <c r="AC161" s="684"/>
      <c r="AD161" s="684"/>
      <c r="AE161" s="684"/>
      <c r="AF161" s="684"/>
      <c r="AG161" s="684"/>
      <c r="AH161" s="684"/>
      <c r="AI161" s="684"/>
      <c r="AJ161" s="684"/>
      <c r="AK161" s="684"/>
      <c r="AL161" s="28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</row>
    <row r="162" spans="3:69" ht="1.5" customHeight="1" thickTop="1">
      <c r="C162" s="4"/>
      <c r="D162" s="4"/>
      <c r="E162" s="286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1"/>
      <c r="R162" s="1"/>
      <c r="S162" s="1"/>
      <c r="T162" s="1"/>
      <c r="U162" s="12"/>
      <c r="V162" s="12"/>
      <c r="W162" s="179"/>
      <c r="X162" s="12"/>
      <c r="Y162" s="12"/>
      <c r="Z162" s="12"/>
      <c r="AA162" s="12"/>
      <c r="AB162" s="685"/>
      <c r="AC162" s="685"/>
      <c r="AD162" s="685"/>
      <c r="AE162" s="685"/>
      <c r="AF162" s="685"/>
      <c r="AG162" s="685"/>
      <c r="AH162" s="685"/>
      <c r="AI162" s="685"/>
      <c r="AJ162" s="685"/>
      <c r="AK162" s="685"/>
      <c r="AL162" s="28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</row>
    <row r="163" spans="3:69" ht="9.75" customHeight="1" thickBot="1">
      <c r="C163" s="4"/>
      <c r="D163" s="4"/>
      <c r="E163" s="456" t="str">
        <f>AM171</f>
        <v>合田晃友</v>
      </c>
      <c r="F163" s="457"/>
      <c r="G163" s="457"/>
      <c r="H163" s="457"/>
      <c r="I163" s="457"/>
      <c r="J163" s="457"/>
      <c r="K163" s="452" t="s">
        <v>284</v>
      </c>
      <c r="L163" s="452"/>
      <c r="M163" s="452"/>
      <c r="N163" s="452"/>
      <c r="O163" s="452"/>
      <c r="P163" s="453"/>
      <c r="Q163" s="340" t="s">
        <v>183</v>
      </c>
      <c r="R163" s="341"/>
      <c r="S163" s="341"/>
      <c r="T163" s="342"/>
      <c r="U163" s="175">
        <v>21</v>
      </c>
      <c r="V163" s="176">
        <v>21</v>
      </c>
      <c r="W163" s="177"/>
      <c r="X163" s="12"/>
      <c r="Y163" s="12"/>
      <c r="Z163" s="12"/>
      <c r="AA163" s="12"/>
      <c r="AB163" s="433" t="str">
        <f>E154</f>
        <v>篠原裕一</v>
      </c>
      <c r="AC163" s="434"/>
      <c r="AD163" s="434"/>
      <c r="AE163" s="434"/>
      <c r="AF163" s="434"/>
      <c r="AG163" s="454" t="s">
        <v>361</v>
      </c>
      <c r="AH163" s="454"/>
      <c r="AI163" s="454"/>
      <c r="AJ163" s="454"/>
      <c r="AK163" s="455"/>
      <c r="AL163" s="28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</row>
    <row r="164" spans="3:69" ht="9.75" customHeight="1" thickTop="1">
      <c r="C164" s="4"/>
      <c r="D164" s="4"/>
      <c r="E164" s="458" t="str">
        <f>AM172</f>
        <v>石川澄広</v>
      </c>
      <c r="F164" s="459"/>
      <c r="G164" s="459"/>
      <c r="H164" s="459"/>
      <c r="I164" s="459"/>
      <c r="J164" s="459"/>
      <c r="K164" s="582" t="s">
        <v>283</v>
      </c>
      <c r="L164" s="582"/>
      <c r="M164" s="582"/>
      <c r="N164" s="582"/>
      <c r="O164" s="582"/>
      <c r="P164" s="583"/>
      <c r="Q164" s="343"/>
      <c r="R164" s="344"/>
      <c r="S164" s="344"/>
      <c r="T164" s="345"/>
      <c r="U164" s="12"/>
      <c r="V164" s="12"/>
      <c r="W164" s="12"/>
      <c r="X164" s="12"/>
      <c r="Y164" s="12"/>
      <c r="Z164" s="12"/>
      <c r="AA164" s="12"/>
      <c r="AB164" s="435" t="str">
        <f>E155</f>
        <v>松山峻</v>
      </c>
      <c r="AC164" s="436"/>
      <c r="AD164" s="436"/>
      <c r="AE164" s="436"/>
      <c r="AF164" s="436"/>
      <c r="AG164" s="441" t="s">
        <v>361</v>
      </c>
      <c r="AH164" s="441"/>
      <c r="AI164" s="441"/>
      <c r="AJ164" s="441"/>
      <c r="AK164" s="442"/>
      <c r="AL164" s="8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</row>
    <row r="165" spans="3:69" ht="1.5" customHeight="1" thickBot="1">
      <c r="C165" s="11"/>
      <c r="D165" s="34"/>
      <c r="E165" s="34"/>
      <c r="F165" s="34"/>
      <c r="G165" s="34"/>
      <c r="H165" s="34"/>
      <c r="I165" s="35"/>
      <c r="J165" s="35"/>
      <c r="K165" s="35"/>
      <c r="L165" s="35"/>
      <c r="M165" s="28"/>
      <c r="N165" s="28"/>
      <c r="O165" s="28"/>
      <c r="P165" s="28"/>
      <c r="Q165" s="28"/>
      <c r="R165" s="8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</row>
    <row r="166" spans="3:75" ht="9.75" customHeight="1">
      <c r="C166" s="403" t="s">
        <v>165</v>
      </c>
      <c r="D166" s="404"/>
      <c r="E166" s="407" t="str">
        <f>C168</f>
        <v>香川大帆</v>
      </c>
      <c r="F166" s="369"/>
      <c r="G166" s="369"/>
      <c r="H166" s="370"/>
      <c r="I166" s="297" t="str">
        <f>C171</f>
        <v>神野徹</v>
      </c>
      <c r="J166" s="369"/>
      <c r="K166" s="369"/>
      <c r="L166" s="370"/>
      <c r="M166" s="297" t="str">
        <f>C174</f>
        <v>篠原裕一</v>
      </c>
      <c r="N166" s="369"/>
      <c r="O166" s="369"/>
      <c r="P166" s="370"/>
      <c r="Q166" s="297" t="str">
        <f>C177</f>
        <v>高橋巧成</v>
      </c>
      <c r="R166" s="369"/>
      <c r="S166" s="369"/>
      <c r="T166" s="395"/>
      <c r="U166" s="396" t="s">
        <v>4</v>
      </c>
      <c r="V166" s="397"/>
      <c r="W166" s="397"/>
      <c r="X166" s="398"/>
      <c r="Y166" s="4"/>
      <c r="Z166" s="399" t="s">
        <v>6</v>
      </c>
      <c r="AA166" s="400"/>
      <c r="AB166" s="399" t="s">
        <v>7</v>
      </c>
      <c r="AC166" s="401"/>
      <c r="AD166" s="400"/>
      <c r="AE166" s="383" t="s">
        <v>8</v>
      </c>
      <c r="AF166" s="384"/>
      <c r="AG166" s="385"/>
      <c r="AM166" s="403" t="s">
        <v>166</v>
      </c>
      <c r="AN166" s="404"/>
      <c r="AO166" s="407" t="str">
        <f>AM168</f>
        <v>竹本弘樹</v>
      </c>
      <c r="AP166" s="369"/>
      <c r="AQ166" s="369"/>
      <c r="AR166" s="370"/>
      <c r="AS166" s="297" t="str">
        <f>AM171</f>
        <v>合田晃友</v>
      </c>
      <c r="AT166" s="369"/>
      <c r="AU166" s="369"/>
      <c r="AV166" s="370"/>
      <c r="AW166" s="297" t="str">
        <f>AM174</f>
        <v>田邊晃士</v>
      </c>
      <c r="AX166" s="369"/>
      <c r="AY166" s="369"/>
      <c r="AZ166" s="370"/>
      <c r="BA166" s="297" t="str">
        <f>AM177</f>
        <v>長原由純</v>
      </c>
      <c r="BB166" s="369"/>
      <c r="BC166" s="369"/>
      <c r="BD166" s="395"/>
      <c r="BE166" s="396" t="s">
        <v>4</v>
      </c>
      <c r="BF166" s="397"/>
      <c r="BG166" s="397"/>
      <c r="BH166" s="398"/>
      <c r="BI166" s="4"/>
      <c r="BJ166" s="399" t="s">
        <v>6</v>
      </c>
      <c r="BK166" s="400"/>
      <c r="BL166" s="399" t="s">
        <v>7</v>
      </c>
      <c r="BM166" s="401"/>
      <c r="BN166" s="400"/>
      <c r="BO166" s="383" t="s">
        <v>8</v>
      </c>
      <c r="BP166" s="384"/>
      <c r="BQ166" s="385"/>
      <c r="BR166" s="4"/>
      <c r="BS166" s="4"/>
      <c r="BT166" s="4"/>
      <c r="BU166" s="4"/>
      <c r="BV166" s="4"/>
      <c r="BW166" s="4"/>
    </row>
    <row r="167" spans="3:75" ht="9.75" customHeight="1" thickBot="1">
      <c r="C167" s="405"/>
      <c r="D167" s="406"/>
      <c r="E167" s="408" t="str">
        <f>C169</f>
        <v>大石龍司</v>
      </c>
      <c r="F167" s="387"/>
      <c r="G167" s="387"/>
      <c r="H167" s="409"/>
      <c r="I167" s="386" t="str">
        <f>C172</f>
        <v>近藤すみ代</v>
      </c>
      <c r="J167" s="387"/>
      <c r="K167" s="387"/>
      <c r="L167" s="409"/>
      <c r="M167" s="386" t="str">
        <f>C175</f>
        <v>松山峻</v>
      </c>
      <c r="N167" s="387"/>
      <c r="O167" s="387"/>
      <c r="P167" s="409"/>
      <c r="Q167" s="386" t="str">
        <f>C178</f>
        <v>木村智也</v>
      </c>
      <c r="R167" s="387"/>
      <c r="S167" s="387"/>
      <c r="T167" s="388"/>
      <c r="U167" s="389" t="s">
        <v>5</v>
      </c>
      <c r="V167" s="390"/>
      <c r="W167" s="390"/>
      <c r="X167" s="391"/>
      <c r="Y167" s="4"/>
      <c r="Z167" s="36" t="s">
        <v>9</v>
      </c>
      <c r="AA167" s="38" t="s">
        <v>10</v>
      </c>
      <c r="AB167" s="36" t="s">
        <v>184</v>
      </c>
      <c r="AC167" s="38" t="s">
        <v>11</v>
      </c>
      <c r="AD167" s="37" t="s">
        <v>12</v>
      </c>
      <c r="AE167" s="38" t="s">
        <v>16</v>
      </c>
      <c r="AF167" s="38" t="s">
        <v>11</v>
      </c>
      <c r="AG167" s="37" t="s">
        <v>12</v>
      </c>
      <c r="AM167" s="405"/>
      <c r="AN167" s="406"/>
      <c r="AO167" s="408" t="str">
        <f>AM169</f>
        <v>石川大輝</v>
      </c>
      <c r="AP167" s="387"/>
      <c r="AQ167" s="387"/>
      <c r="AR167" s="409"/>
      <c r="AS167" s="386" t="str">
        <f>AM172</f>
        <v>石川澄広</v>
      </c>
      <c r="AT167" s="387"/>
      <c r="AU167" s="387"/>
      <c r="AV167" s="409"/>
      <c r="AW167" s="386" t="str">
        <f>AM175</f>
        <v>森井廉</v>
      </c>
      <c r="AX167" s="387"/>
      <c r="AY167" s="387"/>
      <c r="AZ167" s="409"/>
      <c r="BA167" s="386" t="str">
        <f>AM178</f>
        <v>長原正悟</v>
      </c>
      <c r="BB167" s="387"/>
      <c r="BC167" s="387"/>
      <c r="BD167" s="388"/>
      <c r="BE167" s="389" t="s">
        <v>5</v>
      </c>
      <c r="BF167" s="390"/>
      <c r="BG167" s="390"/>
      <c r="BH167" s="391"/>
      <c r="BI167" s="4"/>
      <c r="BJ167" s="36" t="s">
        <v>9</v>
      </c>
      <c r="BK167" s="38" t="s">
        <v>10</v>
      </c>
      <c r="BL167" s="36" t="s">
        <v>184</v>
      </c>
      <c r="BM167" s="38" t="s">
        <v>11</v>
      </c>
      <c r="BN167" s="37" t="s">
        <v>12</v>
      </c>
      <c r="BO167" s="38" t="s">
        <v>16</v>
      </c>
      <c r="BP167" s="38" t="s">
        <v>11</v>
      </c>
      <c r="BQ167" s="37" t="s">
        <v>12</v>
      </c>
      <c r="BR167" s="4"/>
      <c r="BS167" s="4"/>
      <c r="BT167" s="4"/>
      <c r="BU167" s="4"/>
      <c r="BV167" s="4"/>
      <c r="BW167" s="4"/>
    </row>
    <row r="168" spans="3:75" ht="9.75" customHeight="1">
      <c r="C168" s="248" t="s">
        <v>85</v>
      </c>
      <c r="D168" s="249" t="s">
        <v>80</v>
      </c>
      <c r="E168" s="306"/>
      <c r="F168" s="300"/>
      <c r="G168" s="300"/>
      <c r="H168" s="301"/>
      <c r="I168" s="41">
        <v>14</v>
      </c>
      <c r="J168" s="42" t="str">
        <f>IF(I168="","","-")</f>
        <v>-</v>
      </c>
      <c r="K168" s="43">
        <v>21</v>
      </c>
      <c r="L168" s="299" t="str">
        <f>IF(I168&lt;&gt;"",IF(I168&gt;K168,IF(I169&gt;K169,"○",IF(I170&gt;K170,"○","×")),IF(I169&gt;K169,IF(I170&gt;K170,"○","×"),"×")),"")</f>
        <v>×</v>
      </c>
      <c r="M168" s="41">
        <v>12</v>
      </c>
      <c r="N168" s="44" t="str">
        <f aca="true" t="shared" si="24" ref="N168:N173">IF(M168="","","-")</f>
        <v>-</v>
      </c>
      <c r="O168" s="45">
        <v>21</v>
      </c>
      <c r="P168" s="299" t="str">
        <f>IF(M168&lt;&gt;"",IF(M168&gt;O168,IF(M169&gt;O169,"○",IF(M170&gt;O170,"○","×")),IF(M169&gt;O169,IF(M170&gt;O170,"○","×"),"×")),"")</f>
        <v>×</v>
      </c>
      <c r="Q168" s="46">
        <v>20</v>
      </c>
      <c r="R168" s="44" t="str">
        <f aca="true" t="shared" si="25" ref="R168:R176">IF(Q168="","","-")</f>
        <v>-</v>
      </c>
      <c r="S168" s="43">
        <v>21</v>
      </c>
      <c r="T168" s="402" t="str">
        <f>IF(Q168&lt;&gt;"",IF(Q168&gt;S168,IF(Q169&gt;S169,"○",IF(Q170&gt;S170,"○","×")),IF(Q169&gt;S169,IF(Q170&gt;S170,"○","×"),"×")),"")</f>
        <v>×</v>
      </c>
      <c r="U168" s="392" t="s">
        <v>266</v>
      </c>
      <c r="V168" s="393"/>
      <c r="W168" s="393"/>
      <c r="X168" s="394"/>
      <c r="Y168" s="4"/>
      <c r="Z168" s="47"/>
      <c r="AA168" s="29"/>
      <c r="AB168" s="48"/>
      <c r="AC168" s="49"/>
      <c r="AD168" s="50"/>
      <c r="AE168" s="29"/>
      <c r="AF168" s="29"/>
      <c r="AG168" s="51"/>
      <c r="AM168" s="260" t="s">
        <v>87</v>
      </c>
      <c r="AN168" s="261" t="s">
        <v>80</v>
      </c>
      <c r="AO168" s="569"/>
      <c r="AP168" s="570"/>
      <c r="AQ168" s="570"/>
      <c r="AR168" s="571"/>
      <c r="AS168" s="133"/>
      <c r="AT168" s="134">
        <f>IF(AS168="","","-")</f>
      </c>
      <c r="AU168" s="135"/>
      <c r="AV168" s="473">
        <f>IF(AS168&lt;&gt;"",IF(AS168&gt;AU168,IF(AS169&gt;AU169,"○",IF(AS170&gt;AU170,"○","×")),IF(AS169&gt;AU169,IF(AS170&gt;AU170,"○","×"),"×")),"")</f>
      </c>
      <c r="AW168" s="133"/>
      <c r="AX168" s="134">
        <f aca="true" t="shared" si="26" ref="AX168:AX173">IF(AW168="","","-")</f>
      </c>
      <c r="AY168" s="135"/>
      <c r="AZ168" s="473">
        <f>IF(AW168&lt;&gt;"",IF(AW168&gt;AY168,IF(AW169&gt;AY169,"○",IF(AW170&gt;AY170,"○","×")),IF(AW169&gt;AY169,IF(AW170&gt;AY170,"○","×"),"×")),"")</f>
      </c>
      <c r="BA168" s="133"/>
      <c r="BB168" s="134">
        <f aca="true" t="shared" si="27" ref="BB168:BB176">IF(BA168="","","-")</f>
      </c>
      <c r="BC168" s="135"/>
      <c r="BD168" s="460">
        <f>IF(BA168&lt;&gt;"",IF(BA168&gt;BC168,IF(BA169&gt;BC169,"○",IF(BA170&gt;BC170,"○","×")),IF(BA169&gt;BC169,IF(BA170&gt;BC170,"○","×"),"×")),"")</f>
      </c>
      <c r="BE168" s="392"/>
      <c r="BF168" s="393"/>
      <c r="BG168" s="393"/>
      <c r="BH168" s="394"/>
      <c r="BI168" s="4"/>
      <c r="BJ168" s="47"/>
      <c r="BK168" s="29"/>
      <c r="BL168" s="48"/>
      <c r="BM168" s="49"/>
      <c r="BN168" s="50"/>
      <c r="BO168" s="29"/>
      <c r="BP168" s="29"/>
      <c r="BQ168" s="51"/>
      <c r="BR168" s="4"/>
      <c r="BS168" s="4"/>
      <c r="BT168" s="4"/>
      <c r="BU168" s="4"/>
      <c r="BV168" s="4"/>
      <c r="BW168" s="4"/>
    </row>
    <row r="169" spans="3:75" ht="9.75" customHeight="1">
      <c r="C169" s="250" t="s">
        <v>86</v>
      </c>
      <c r="D169" s="251" t="s">
        <v>80</v>
      </c>
      <c r="E169" s="302"/>
      <c r="F169" s="361"/>
      <c r="G169" s="361"/>
      <c r="H169" s="362"/>
      <c r="I169" s="41">
        <v>10</v>
      </c>
      <c r="J169" s="42" t="str">
        <f>IF(I169="","","-")</f>
        <v>-</v>
      </c>
      <c r="K169" s="52">
        <v>21</v>
      </c>
      <c r="L169" s="321"/>
      <c r="M169" s="41">
        <v>12</v>
      </c>
      <c r="N169" s="42" t="str">
        <f t="shared" si="24"/>
        <v>-</v>
      </c>
      <c r="O169" s="43">
        <v>21</v>
      </c>
      <c r="P169" s="321"/>
      <c r="Q169" s="41">
        <v>18</v>
      </c>
      <c r="R169" s="42" t="str">
        <f t="shared" si="25"/>
        <v>-</v>
      </c>
      <c r="S169" s="43">
        <v>21</v>
      </c>
      <c r="T169" s="366"/>
      <c r="U169" s="380"/>
      <c r="V169" s="381"/>
      <c r="W169" s="381"/>
      <c r="X169" s="382"/>
      <c r="Y169" s="4"/>
      <c r="Z169" s="47">
        <f>COUNTIF(E168:T170,"○")</f>
        <v>0</v>
      </c>
      <c r="AA169" s="29">
        <f>COUNTIF(E168:T170,"×")</f>
        <v>3</v>
      </c>
      <c r="AB169" s="53">
        <f>(IF((E168&gt;G168),1,0))+(IF((E169&gt;G169),1,0))+(IF((E170&gt;G170),1,0))+(IF((I168&gt;K168),1,0))+(IF((I169&gt;K169),1,0))+(IF((I170&gt;K170),1,0))+(IF((M168&gt;O168),1,0))+(IF((M169&gt;O169),1,0))+(IF((M170&gt;O170),1,0))+(IF((Q168&gt;S168),1,0))+(IF((Q169&gt;S169),1,0))+(IF((Q170&gt;S170),1,0))</f>
        <v>0</v>
      </c>
      <c r="AC169" s="54">
        <f>(IF((E168&lt;G168),1,0))+(IF((E169&lt;G169),1,0))+(IF((E170&lt;G170),1,0))+(IF((I168&lt;K168),1,0))+(IF((I169&lt;K169),1,0))+(IF((I170&lt;K170),1,0))+(IF((M168&lt;O168),1,0))+(IF((M169&lt;O169),1,0))+(IF((M170&lt;O170),1,0))+(IF((Q168&lt;S168),1,0))+(IF((Q169&lt;S169),1,0))+(IF((Q170&lt;S170),1,0))</f>
        <v>6</v>
      </c>
      <c r="AD169" s="55">
        <f>AB169-AC169</f>
        <v>-6</v>
      </c>
      <c r="AE169" s="29">
        <f>SUM(E168:E170,I168:I170,M168:M170,Q168:Q170)</f>
        <v>86</v>
      </c>
      <c r="AF169" s="29">
        <f>SUM(G168:G170,K168:K170,O168:O170,S168:S170)</f>
        <v>126</v>
      </c>
      <c r="AG169" s="51">
        <f>AE169-AF169</f>
        <v>-40</v>
      </c>
      <c r="AM169" s="262" t="s">
        <v>88</v>
      </c>
      <c r="AN169" s="263" t="s">
        <v>80</v>
      </c>
      <c r="AO169" s="572"/>
      <c r="AP169" s="573"/>
      <c r="AQ169" s="573"/>
      <c r="AR169" s="462"/>
      <c r="AS169" s="139"/>
      <c r="AT169" s="140">
        <f>IF(AS169="","","-")</f>
      </c>
      <c r="AU169" s="141"/>
      <c r="AV169" s="431"/>
      <c r="AW169" s="139"/>
      <c r="AX169" s="140">
        <f t="shared" si="26"/>
      </c>
      <c r="AY169" s="142"/>
      <c r="AZ169" s="431"/>
      <c r="BA169" s="139"/>
      <c r="BB169" s="140">
        <f t="shared" si="27"/>
      </c>
      <c r="BC169" s="142"/>
      <c r="BD169" s="419"/>
      <c r="BE169" s="380"/>
      <c r="BF169" s="381"/>
      <c r="BG169" s="381"/>
      <c r="BH169" s="382"/>
      <c r="BI169" s="4"/>
      <c r="BJ169" s="47">
        <f>COUNTIF(AO168:BD170,"○")</f>
        <v>0</v>
      </c>
      <c r="BK169" s="29">
        <f>COUNTIF(AO168:BD170,"×")</f>
        <v>0</v>
      </c>
      <c r="BL169" s="53">
        <f>(IF((AO168&gt;AQ168),1,0))+(IF((AO169&gt;AQ169),1,0))+(IF((AO170&gt;AQ170),1,0))+(IF((AS168&gt;AU168),1,0))+(IF((AS169&gt;AU169),1,0))+(IF((AS170&gt;AU170),1,0))+(IF((AW168&gt;AY168),1,0))+(IF((AW169&gt;AY169),1,0))+(IF((AW170&gt;AY170),1,0))+(IF((BA168&gt;BC168),1,0))+(IF((BA169&gt;BC169),1,0))+(IF((BA170&gt;BC170),1,0))</f>
        <v>0</v>
      </c>
      <c r="BM169" s="54">
        <f>(IF((AO168&lt;AQ168),1,0))+(IF((AO169&lt;AQ169),1,0))+(IF((AO170&lt;AQ170),1,0))+(IF((AS168&lt;AU168),1,0))+(IF((AS169&lt;AU169),1,0))+(IF((AS170&lt;AU170),1,0))+(IF((AW168&lt;AY168),1,0))+(IF((AW169&lt;AY169),1,0))+(IF((AW170&lt;AY170),1,0))+(IF((BA168&lt;BC168),1,0))+(IF((BA169&lt;BC169),1,0))+(IF((BA170&lt;BC170),1,0))</f>
        <v>0</v>
      </c>
      <c r="BN169" s="55">
        <f>BL169-BM169</f>
        <v>0</v>
      </c>
      <c r="BO169" s="29">
        <f>SUM(AO168:AO170,AS168:AS170,AW168:AW170,BA168:BA170)</f>
        <v>0</v>
      </c>
      <c r="BP169" s="29">
        <f>SUM(AQ168:AQ170,AU168:AU170,AY168:AY170,BC168:BC170)</f>
        <v>0</v>
      </c>
      <c r="BQ169" s="51">
        <f>BO169-BP169</f>
        <v>0</v>
      </c>
      <c r="BR169" s="4"/>
      <c r="BS169" s="4"/>
      <c r="BT169" s="4"/>
      <c r="BU169" s="4"/>
      <c r="BV169" s="4"/>
      <c r="BW169" s="4"/>
    </row>
    <row r="170" spans="3:75" ht="9.75" customHeight="1">
      <c r="C170" s="250"/>
      <c r="D170" s="252"/>
      <c r="E170" s="298"/>
      <c r="F170" s="364"/>
      <c r="G170" s="364"/>
      <c r="H170" s="365"/>
      <c r="I170" s="56"/>
      <c r="J170" s="42">
        <f>IF(I170="","","-")</f>
      </c>
      <c r="K170" s="57"/>
      <c r="L170" s="322"/>
      <c r="M170" s="56"/>
      <c r="N170" s="58">
        <f t="shared" si="24"/>
      </c>
      <c r="O170" s="57"/>
      <c r="P170" s="321"/>
      <c r="Q170" s="56"/>
      <c r="R170" s="58">
        <f t="shared" si="25"/>
      </c>
      <c r="S170" s="57"/>
      <c r="T170" s="366"/>
      <c r="U170" s="59">
        <f>Z169</f>
        <v>0</v>
      </c>
      <c r="V170" s="60" t="s">
        <v>15</v>
      </c>
      <c r="W170" s="60">
        <f>AA169</f>
        <v>3</v>
      </c>
      <c r="X170" s="61" t="s">
        <v>10</v>
      </c>
      <c r="Y170" s="4"/>
      <c r="Z170" s="47"/>
      <c r="AA170" s="29"/>
      <c r="AB170" s="47"/>
      <c r="AC170" s="29"/>
      <c r="AD170" s="51"/>
      <c r="AE170" s="29"/>
      <c r="AF170" s="29"/>
      <c r="AG170" s="51"/>
      <c r="AM170" s="264"/>
      <c r="AN170" s="265"/>
      <c r="AO170" s="574"/>
      <c r="AP170" s="575"/>
      <c r="AQ170" s="575"/>
      <c r="AR170" s="463"/>
      <c r="AS170" s="145"/>
      <c r="AT170" s="146">
        <f>IF(AS170="","","-")</f>
      </c>
      <c r="AU170" s="147"/>
      <c r="AV170" s="432"/>
      <c r="AW170" s="145"/>
      <c r="AX170" s="146">
        <f t="shared" si="26"/>
      </c>
      <c r="AY170" s="147"/>
      <c r="AZ170" s="432"/>
      <c r="BA170" s="145"/>
      <c r="BB170" s="146">
        <f t="shared" si="27"/>
      </c>
      <c r="BC170" s="147"/>
      <c r="BD170" s="420"/>
      <c r="BE170" s="59">
        <f>BJ169</f>
        <v>0</v>
      </c>
      <c r="BF170" s="60" t="s">
        <v>15</v>
      </c>
      <c r="BG170" s="60">
        <f>BK169</f>
        <v>0</v>
      </c>
      <c r="BH170" s="61" t="s">
        <v>10</v>
      </c>
      <c r="BI170" s="4"/>
      <c r="BJ170" s="47"/>
      <c r="BK170" s="29"/>
      <c r="BL170" s="47"/>
      <c r="BM170" s="29"/>
      <c r="BN170" s="51"/>
      <c r="BO170" s="29"/>
      <c r="BP170" s="29"/>
      <c r="BQ170" s="51"/>
      <c r="BR170" s="4"/>
      <c r="BS170" s="4"/>
      <c r="BT170" s="4"/>
      <c r="BU170" s="4"/>
      <c r="BV170" s="4"/>
      <c r="BW170" s="4"/>
    </row>
    <row r="171" spans="3:75" ht="9.75" customHeight="1">
      <c r="C171" s="253" t="s">
        <v>34</v>
      </c>
      <c r="D171" s="254" t="s">
        <v>35</v>
      </c>
      <c r="E171" s="62">
        <f>IF(K168="","",K168)</f>
        <v>21</v>
      </c>
      <c r="F171" s="42" t="str">
        <f aca="true" t="shared" si="28" ref="F171:F179">IF(E171="","","-")</f>
        <v>-</v>
      </c>
      <c r="G171" s="63">
        <f>IF(I168="","",I168)</f>
        <v>14</v>
      </c>
      <c r="H171" s="354" t="str">
        <f>IF(L168="","",IF(L168="○","×",IF(L168="×","○")))</f>
        <v>○</v>
      </c>
      <c r="I171" s="357"/>
      <c r="J171" s="358"/>
      <c r="K171" s="358"/>
      <c r="L171" s="359"/>
      <c r="M171" s="41">
        <v>15</v>
      </c>
      <c r="N171" s="42" t="str">
        <f t="shared" si="24"/>
        <v>-</v>
      </c>
      <c r="O171" s="43">
        <v>21</v>
      </c>
      <c r="P171" s="368" t="str">
        <f>IF(M171&lt;&gt;"",IF(M171&gt;O171,IF(M172&gt;O172,"○",IF(M173&gt;O173,"○","×")),IF(M172&gt;O172,IF(M173&gt;O173,"○","×"),"×")),"")</f>
        <v>×</v>
      </c>
      <c r="Q171" s="41">
        <v>21</v>
      </c>
      <c r="R171" s="42" t="str">
        <f t="shared" si="25"/>
        <v>-</v>
      </c>
      <c r="S171" s="43">
        <v>11</v>
      </c>
      <c r="T171" s="323" t="str">
        <f>IF(Q171&lt;&gt;"",IF(Q171&gt;S171,IF(Q172&gt;S172,"○",IF(Q173&gt;S173,"○","×")),IF(Q172&gt;S172,IF(Q173&gt;S173,"○","×"),"×")),"")</f>
        <v>○</v>
      </c>
      <c r="U171" s="377" t="s">
        <v>254</v>
      </c>
      <c r="V171" s="378"/>
      <c r="W171" s="378"/>
      <c r="X171" s="379"/>
      <c r="Y171" s="4"/>
      <c r="Z171" s="48"/>
      <c r="AA171" s="49"/>
      <c r="AB171" s="48"/>
      <c r="AC171" s="49"/>
      <c r="AD171" s="50"/>
      <c r="AE171" s="49"/>
      <c r="AF171" s="49"/>
      <c r="AG171" s="50"/>
      <c r="AM171" s="253" t="s">
        <v>27</v>
      </c>
      <c r="AN171" s="254" t="s">
        <v>19</v>
      </c>
      <c r="AO171" s="159">
        <f>IF(AU168="","",AU168)</f>
      </c>
      <c r="AP171" s="163">
        <f aca="true" t="shared" si="29" ref="AP171:AP179">IF(AO171="","","-")</f>
      </c>
      <c r="AQ171" s="160">
        <f>IF(AS168="","",AS168)</f>
      </c>
      <c r="AR171" s="461">
        <f>IF(AV168="","",IF(AV168="○","×",IF(AV168="×","○")))</f>
      </c>
      <c r="AS171" s="357"/>
      <c r="AT171" s="358"/>
      <c r="AU171" s="358"/>
      <c r="AV171" s="359"/>
      <c r="AW171" s="41">
        <v>18</v>
      </c>
      <c r="AX171" s="42" t="str">
        <f t="shared" si="26"/>
        <v>-</v>
      </c>
      <c r="AY171" s="43">
        <v>21</v>
      </c>
      <c r="AZ171" s="368" t="str">
        <f>IF(AW171&lt;&gt;"",IF(AW171&gt;AY171,IF(AW172&gt;AY172,"○",IF(AW173&gt;AY173,"○","×")),IF(AW172&gt;AY172,IF(AW173&gt;AY173,"○","×"),"×")),"")</f>
        <v>○</v>
      </c>
      <c r="BA171" s="41">
        <v>21</v>
      </c>
      <c r="BB171" s="42" t="str">
        <f t="shared" si="27"/>
        <v>-</v>
      </c>
      <c r="BC171" s="43">
        <v>15</v>
      </c>
      <c r="BD171" s="323" t="str">
        <f>IF(BA171&lt;&gt;"",IF(BA171&gt;BC171,IF(BA172&gt;BC172,"○",IF(BA173&gt;BC173,"○","×")),IF(BA172&gt;BC172,IF(BA173&gt;BC173,"○","×"),"×")),"")</f>
        <v>○</v>
      </c>
      <c r="BE171" s="377" t="s">
        <v>265</v>
      </c>
      <c r="BF171" s="378"/>
      <c r="BG171" s="378"/>
      <c r="BH171" s="379"/>
      <c r="BI171" s="4"/>
      <c r="BJ171" s="48"/>
      <c r="BK171" s="49"/>
      <c r="BL171" s="48"/>
      <c r="BM171" s="49"/>
      <c r="BN171" s="50"/>
      <c r="BO171" s="49"/>
      <c r="BP171" s="49"/>
      <c r="BQ171" s="50"/>
      <c r="BR171" s="4"/>
      <c r="BS171" s="4"/>
      <c r="BT171" s="4"/>
      <c r="BU171" s="4"/>
      <c r="BV171" s="4"/>
      <c r="BW171" s="4"/>
    </row>
    <row r="172" spans="3:75" ht="9.75" customHeight="1">
      <c r="C172" s="250" t="s">
        <v>36</v>
      </c>
      <c r="D172" s="255" t="s">
        <v>35</v>
      </c>
      <c r="E172" s="62">
        <f>IF(K169="","",K169)</f>
        <v>21</v>
      </c>
      <c r="F172" s="42" t="str">
        <f t="shared" si="28"/>
        <v>-</v>
      </c>
      <c r="G172" s="63">
        <f>IF(I169="","",I169)</f>
        <v>10</v>
      </c>
      <c r="H172" s="355" t="str">
        <f>IF(J169="","",J169)</f>
        <v>-</v>
      </c>
      <c r="I172" s="360"/>
      <c r="J172" s="361"/>
      <c r="K172" s="361"/>
      <c r="L172" s="362"/>
      <c r="M172" s="41">
        <v>21</v>
      </c>
      <c r="N172" s="42" t="str">
        <f t="shared" si="24"/>
        <v>-</v>
      </c>
      <c r="O172" s="43">
        <v>15</v>
      </c>
      <c r="P172" s="321"/>
      <c r="Q172" s="41">
        <v>21</v>
      </c>
      <c r="R172" s="42" t="str">
        <f t="shared" si="25"/>
        <v>-</v>
      </c>
      <c r="S172" s="43">
        <v>16</v>
      </c>
      <c r="T172" s="366"/>
      <c r="U172" s="380"/>
      <c r="V172" s="381"/>
      <c r="W172" s="381"/>
      <c r="X172" s="382"/>
      <c r="Y172" s="4"/>
      <c r="Z172" s="47">
        <f>COUNTIF(E171:T173,"○")</f>
        <v>2</v>
      </c>
      <c r="AA172" s="29">
        <f>COUNTIF(E171:T173,"×")</f>
        <v>1</v>
      </c>
      <c r="AB172" s="53">
        <f>(IF((E171&gt;G171),1,0))+(IF((E172&gt;G172),1,0))+(IF((E173&gt;G173),1,0))+(IF((I171&gt;K171),1,0))+(IF((I172&gt;K172),1,0))+(IF((I173&gt;K173),1,0))+(IF((M171&gt;O171),1,0))+(IF((M172&gt;O172),1,0))+(IF((M173&gt;O173),1,0))+(IF((Q171&gt;S171),1,0))+(IF((Q172&gt;S172),1,0))+(IF((Q173&gt;S173),1,0))</f>
        <v>5</v>
      </c>
      <c r="AC172" s="54">
        <f>(IF((E171&lt;G171),1,0))+(IF((E172&lt;G172),1,0))+(IF((E173&lt;G173),1,0))+(IF((I171&lt;K171),1,0))+(IF((I172&lt;K172),1,0))+(IF((I173&lt;K173),1,0))+(IF((M171&lt;O171),1,0))+(IF((M172&lt;O172),1,0))+(IF((M173&lt;O173),1,0))+(IF((Q171&lt;S171),1,0))+(IF((Q172&lt;S172),1,0))+(IF((Q173&lt;S173),1,0))</f>
        <v>2</v>
      </c>
      <c r="AD172" s="55">
        <f>AB172-AC172</f>
        <v>3</v>
      </c>
      <c r="AE172" s="29">
        <f>SUM(E171:E173,I171:I173,M171:M173,Q171:Q173)</f>
        <v>137</v>
      </c>
      <c r="AF172" s="29">
        <f>SUM(G171:G173,K171:K173,O171:O173,S171:S173)</f>
        <v>108</v>
      </c>
      <c r="AG172" s="51">
        <f>AE172-AF172</f>
        <v>29</v>
      </c>
      <c r="AM172" s="250" t="s">
        <v>28</v>
      </c>
      <c r="AN172" s="255" t="s">
        <v>19</v>
      </c>
      <c r="AO172" s="159">
        <f>IF(AU169="","",AU169)</f>
      </c>
      <c r="AP172" s="163">
        <f t="shared" si="29"/>
      </c>
      <c r="AQ172" s="160">
        <f>IF(AS169="","",AS169)</f>
      </c>
      <c r="AR172" s="462">
        <f>IF(AT169="","",AT169)</f>
      </c>
      <c r="AS172" s="360"/>
      <c r="AT172" s="361"/>
      <c r="AU172" s="361"/>
      <c r="AV172" s="362"/>
      <c r="AW172" s="41">
        <v>21</v>
      </c>
      <c r="AX172" s="42" t="str">
        <f t="shared" si="26"/>
        <v>-</v>
      </c>
      <c r="AY172" s="43">
        <v>19</v>
      </c>
      <c r="AZ172" s="321"/>
      <c r="BA172" s="41">
        <v>21</v>
      </c>
      <c r="BB172" s="42" t="str">
        <f t="shared" si="27"/>
        <v>-</v>
      </c>
      <c r="BC172" s="43">
        <v>13</v>
      </c>
      <c r="BD172" s="366"/>
      <c r="BE172" s="380"/>
      <c r="BF172" s="381"/>
      <c r="BG172" s="381"/>
      <c r="BH172" s="382"/>
      <c r="BI172" s="4"/>
      <c r="BJ172" s="47">
        <f>COUNTIF(AO171:BD173,"○")</f>
        <v>2</v>
      </c>
      <c r="BK172" s="29">
        <f>COUNTIF(AO171:BD173,"×")</f>
        <v>0</v>
      </c>
      <c r="BL172" s="53">
        <f>(IF((AO171&gt;AQ171),1,0))+(IF((AO172&gt;AQ172),1,0))+(IF((AO173&gt;AQ173),1,0))+(IF((AS171&gt;AU171),1,0))+(IF((AS172&gt;AU172),1,0))+(IF((AS173&gt;AU173),1,0))+(IF((AW171&gt;AY171),1,0))+(IF((AW172&gt;AY172),1,0))+(IF((AW173&gt;AY173),1,0))+(IF((BA171&gt;BC171),1,0))+(IF((BA172&gt;BC172),1,0))+(IF((BA173&gt;BC173),1,0))</f>
        <v>4</v>
      </c>
      <c r="BM172" s="54">
        <f>(IF((AO171&lt;AQ171),1,0))+(IF((AO172&lt;AQ172),1,0))+(IF((AO173&lt;AQ173),1,0))+(IF((AS171&lt;AU171),1,0))+(IF((AS172&lt;AU172),1,0))+(IF((AS173&lt;AU173),1,0))+(IF((AW171&lt;AY171),1,0))+(IF((AW172&lt;AY172),1,0))+(IF((AW173&lt;AY173),1,0))+(IF((BA171&lt;BC171),1,0))+(IF((BA172&lt;BC172),1,0))+(IF((BA173&lt;BC173),1,0))</f>
        <v>1</v>
      </c>
      <c r="BN172" s="55">
        <f>BL172-BM172</f>
        <v>3</v>
      </c>
      <c r="BO172" s="29">
        <f>SUM(AO171:AO173,AS171:AS173,AW171:AW173,BA171:BA173)</f>
        <v>102</v>
      </c>
      <c r="BP172" s="29">
        <f>SUM(AQ171:AQ173,AU171:AU173,AY171:AY173,BC171:BC173)</f>
        <v>81</v>
      </c>
      <c r="BQ172" s="51">
        <f>BO172-BP172</f>
        <v>21</v>
      </c>
      <c r="BR172" s="4"/>
      <c r="BS172" s="4"/>
      <c r="BT172" s="4"/>
      <c r="BU172" s="4"/>
      <c r="BV172" s="4"/>
      <c r="BW172" s="4"/>
    </row>
    <row r="173" spans="3:75" ht="9.75" customHeight="1">
      <c r="C173" s="256"/>
      <c r="D173" s="257"/>
      <c r="E173" s="64">
        <f>IF(K170="","",K170)</f>
      </c>
      <c r="F173" s="42">
        <f t="shared" si="28"/>
      </c>
      <c r="G173" s="65">
        <f>IF(I170="","",I170)</f>
      </c>
      <c r="H173" s="356">
        <f>IF(J170="","",J170)</f>
      </c>
      <c r="I173" s="363"/>
      <c r="J173" s="364"/>
      <c r="K173" s="364"/>
      <c r="L173" s="365"/>
      <c r="M173" s="56">
        <v>17</v>
      </c>
      <c r="N173" s="42" t="str">
        <f t="shared" si="24"/>
        <v>-</v>
      </c>
      <c r="O173" s="57">
        <v>21</v>
      </c>
      <c r="P173" s="322"/>
      <c r="Q173" s="56"/>
      <c r="R173" s="58">
        <f t="shared" si="25"/>
      </c>
      <c r="S173" s="57"/>
      <c r="T173" s="367"/>
      <c r="U173" s="59">
        <f>Z172</f>
        <v>2</v>
      </c>
      <c r="V173" s="60" t="s">
        <v>15</v>
      </c>
      <c r="W173" s="60">
        <f>AA172</f>
        <v>1</v>
      </c>
      <c r="X173" s="61" t="s">
        <v>10</v>
      </c>
      <c r="Y173" s="4"/>
      <c r="Z173" s="66"/>
      <c r="AA173" s="67"/>
      <c r="AB173" s="66"/>
      <c r="AC173" s="67"/>
      <c r="AD173" s="68"/>
      <c r="AE173" s="67"/>
      <c r="AF173" s="67"/>
      <c r="AG173" s="68"/>
      <c r="AM173" s="256"/>
      <c r="AN173" s="257"/>
      <c r="AO173" s="161">
        <f>IF(AU170="","",AU170)</f>
      </c>
      <c r="AP173" s="163">
        <f t="shared" si="29"/>
      </c>
      <c r="AQ173" s="162">
        <f>IF(AS170="","",AS170)</f>
      </c>
      <c r="AR173" s="463">
        <f>IF(AT170="","",AT170)</f>
      </c>
      <c r="AS173" s="363"/>
      <c r="AT173" s="364"/>
      <c r="AU173" s="364"/>
      <c r="AV173" s="365"/>
      <c r="AW173" s="56">
        <v>21</v>
      </c>
      <c r="AX173" s="42" t="str">
        <f t="shared" si="26"/>
        <v>-</v>
      </c>
      <c r="AY173" s="57">
        <v>13</v>
      </c>
      <c r="AZ173" s="322"/>
      <c r="BA173" s="56"/>
      <c r="BB173" s="58">
        <f t="shared" si="27"/>
      </c>
      <c r="BC173" s="57"/>
      <c r="BD173" s="367"/>
      <c r="BE173" s="59">
        <f>BJ172</f>
        <v>2</v>
      </c>
      <c r="BF173" s="60" t="s">
        <v>15</v>
      </c>
      <c r="BG173" s="60">
        <f>BK172</f>
        <v>0</v>
      </c>
      <c r="BH173" s="61" t="s">
        <v>10</v>
      </c>
      <c r="BI173" s="4"/>
      <c r="BJ173" s="66"/>
      <c r="BK173" s="67"/>
      <c r="BL173" s="66"/>
      <c r="BM173" s="67"/>
      <c r="BN173" s="68"/>
      <c r="BO173" s="67"/>
      <c r="BP173" s="67"/>
      <c r="BQ173" s="68"/>
      <c r="BR173" s="4"/>
      <c r="BS173" s="4"/>
      <c r="BT173" s="4"/>
      <c r="BU173" s="4"/>
      <c r="BV173" s="4"/>
      <c r="BW173" s="4"/>
    </row>
    <row r="174" spans="3:75" ht="9.75" customHeight="1">
      <c r="C174" s="253" t="s">
        <v>66</v>
      </c>
      <c r="D174" s="254" t="s">
        <v>62</v>
      </c>
      <c r="E174" s="62">
        <f>IF(O168="","",O168)</f>
        <v>21</v>
      </c>
      <c r="F174" s="69" t="str">
        <f t="shared" si="28"/>
        <v>-</v>
      </c>
      <c r="G174" s="63">
        <f>IF(M168="","",M168)</f>
        <v>12</v>
      </c>
      <c r="H174" s="354" t="str">
        <f>IF(P168="","",IF(P168="○","×",IF(P168="×","○")))</f>
        <v>○</v>
      </c>
      <c r="I174" s="70">
        <f>IF(O171="","",O171)</f>
        <v>21</v>
      </c>
      <c r="J174" s="42" t="str">
        <f aca="true" t="shared" si="30" ref="J174:J179">IF(I174="","","-")</f>
        <v>-</v>
      </c>
      <c r="K174" s="63">
        <f>IF(M171="","",M171)</f>
        <v>15</v>
      </c>
      <c r="L174" s="354" t="str">
        <f>IF(P171="","",IF(P171="○","×",IF(P171="×","○")))</f>
        <v>○</v>
      </c>
      <c r="M174" s="357"/>
      <c r="N174" s="358"/>
      <c r="O174" s="358"/>
      <c r="P174" s="359"/>
      <c r="Q174" s="41">
        <v>21</v>
      </c>
      <c r="R174" s="42" t="str">
        <f t="shared" si="25"/>
        <v>-</v>
      </c>
      <c r="S174" s="43">
        <v>14</v>
      </c>
      <c r="T174" s="366" t="str">
        <f>IF(Q174&lt;&gt;"",IF(Q174&gt;S174,IF(Q175&gt;S175,"○",IF(Q176&gt;S176,"○","×")),IF(Q175&gt;S175,IF(Q176&gt;S176,"○","×"),"×")),"")</f>
        <v>○</v>
      </c>
      <c r="U174" s="377" t="s">
        <v>253</v>
      </c>
      <c r="V174" s="378"/>
      <c r="W174" s="378"/>
      <c r="X174" s="379"/>
      <c r="Y174" s="4"/>
      <c r="Z174" s="47"/>
      <c r="AA174" s="29"/>
      <c r="AB174" s="47"/>
      <c r="AC174" s="29"/>
      <c r="AD174" s="51"/>
      <c r="AE174" s="29"/>
      <c r="AF174" s="29"/>
      <c r="AG174" s="51"/>
      <c r="AM174" s="253" t="s">
        <v>56</v>
      </c>
      <c r="AN174" s="254" t="s">
        <v>32</v>
      </c>
      <c r="AO174" s="159">
        <f>IF(AY168="","",AY168)</f>
      </c>
      <c r="AP174" s="164">
        <f t="shared" si="29"/>
      </c>
      <c r="AQ174" s="160">
        <f>IF(AW168="","",AW168)</f>
      </c>
      <c r="AR174" s="461">
        <f>IF(AZ168="","",IF(AZ168="○","×",IF(AZ168="×","○")))</f>
      </c>
      <c r="AS174" s="70">
        <f>IF(AY171="","",AY171)</f>
        <v>21</v>
      </c>
      <c r="AT174" s="42" t="str">
        <f aca="true" t="shared" si="31" ref="AT174:AT179">IF(AS174="","","-")</f>
        <v>-</v>
      </c>
      <c r="AU174" s="63">
        <f>IF(AW171="","",AW171)</f>
        <v>18</v>
      </c>
      <c r="AV174" s="354" t="str">
        <f>IF(AZ171="","",IF(AZ171="○","×",IF(AZ171="×","○")))</f>
        <v>×</v>
      </c>
      <c r="AW174" s="357"/>
      <c r="AX174" s="358"/>
      <c r="AY174" s="358"/>
      <c r="AZ174" s="359"/>
      <c r="BA174" s="41">
        <v>21</v>
      </c>
      <c r="BB174" s="42" t="str">
        <f t="shared" si="27"/>
        <v>-</v>
      </c>
      <c r="BC174" s="43">
        <v>15</v>
      </c>
      <c r="BD174" s="366" t="str">
        <f>IF(BA174&lt;&gt;"",IF(BA174&gt;BC174,IF(BA175&gt;BC175,"○",IF(BA176&gt;BC176,"○","×")),IF(BA175&gt;BC175,IF(BA176&gt;BC176,"○","×"),"×")),"")</f>
        <v>○</v>
      </c>
      <c r="BE174" s="377" t="s">
        <v>254</v>
      </c>
      <c r="BF174" s="378"/>
      <c r="BG174" s="378"/>
      <c r="BH174" s="379"/>
      <c r="BI174" s="4"/>
      <c r="BJ174" s="47"/>
      <c r="BK174" s="29"/>
      <c r="BL174" s="47"/>
      <c r="BM174" s="29"/>
      <c r="BN174" s="51"/>
      <c r="BO174" s="29"/>
      <c r="BP174" s="29"/>
      <c r="BQ174" s="51"/>
      <c r="BR174" s="4"/>
      <c r="BS174" s="4"/>
      <c r="BT174" s="4"/>
      <c r="BU174" s="4"/>
      <c r="BV174" s="4"/>
      <c r="BW174" s="4"/>
    </row>
    <row r="175" spans="3:75" ht="9.75" customHeight="1">
      <c r="C175" s="250" t="s">
        <v>67</v>
      </c>
      <c r="D175" s="255" t="s">
        <v>62</v>
      </c>
      <c r="E175" s="62">
        <f>IF(O169="","",O169)</f>
        <v>21</v>
      </c>
      <c r="F175" s="42" t="str">
        <f t="shared" si="28"/>
        <v>-</v>
      </c>
      <c r="G175" s="63">
        <f>IF(M169="","",M169)</f>
        <v>12</v>
      </c>
      <c r="H175" s="355">
        <f>IF(J172="","",J172)</f>
      </c>
      <c r="I175" s="70">
        <f>IF(O172="","",O172)</f>
        <v>15</v>
      </c>
      <c r="J175" s="42" t="str">
        <f t="shared" si="30"/>
        <v>-</v>
      </c>
      <c r="K175" s="63">
        <f>IF(M172="","",M172)</f>
        <v>21</v>
      </c>
      <c r="L175" s="355" t="str">
        <f>IF(N172="","",N172)</f>
        <v>-</v>
      </c>
      <c r="M175" s="360"/>
      <c r="N175" s="361"/>
      <c r="O175" s="361"/>
      <c r="P175" s="362"/>
      <c r="Q175" s="41">
        <v>21</v>
      </c>
      <c r="R175" s="42" t="str">
        <f t="shared" si="25"/>
        <v>-</v>
      </c>
      <c r="S175" s="43">
        <v>6</v>
      </c>
      <c r="T175" s="366"/>
      <c r="U175" s="380"/>
      <c r="V175" s="381"/>
      <c r="W175" s="381"/>
      <c r="X175" s="382"/>
      <c r="Y175" s="4"/>
      <c r="Z175" s="47">
        <f>COUNTIF(E174:T176,"○")</f>
        <v>3</v>
      </c>
      <c r="AA175" s="29">
        <f>COUNTIF(E174:T176,"×")</f>
        <v>0</v>
      </c>
      <c r="AB175" s="53">
        <f>(IF((E174&gt;G174),1,0))+(IF((E175&gt;G175),1,0))+(IF((E176&gt;G176),1,0))+(IF((I174&gt;K174),1,0))+(IF((I175&gt;K175),1,0))+(IF((I176&gt;K176),1,0))+(IF((M174&gt;O174),1,0))+(IF((M175&gt;O175),1,0))+(IF((M176&gt;O176),1,0))+(IF((Q174&gt;S174),1,0))+(IF((Q175&gt;S175),1,0))+(IF((Q176&gt;S176),1,0))</f>
        <v>6</v>
      </c>
      <c r="AC175" s="54">
        <f>(IF((E174&lt;G174),1,0))+(IF((E175&lt;G175),1,0))+(IF((E176&lt;G176),1,0))+(IF((I174&lt;K174),1,0))+(IF((I175&lt;K175),1,0))+(IF((I176&lt;K176),1,0))+(IF((M174&lt;O174),1,0))+(IF((M175&lt;O175),1,0))+(IF((M176&lt;O176),1,0))+(IF((Q174&lt;S174),1,0))+(IF((Q175&lt;S175),1,0))+(IF((Q176&lt;S176),1,0))</f>
        <v>1</v>
      </c>
      <c r="AD175" s="55">
        <f>AB175-AC175</f>
        <v>5</v>
      </c>
      <c r="AE175" s="29">
        <f>SUM(E174:E176,I174:I176,M174:M176,Q174:Q176)</f>
        <v>141</v>
      </c>
      <c r="AF175" s="29">
        <f>SUM(G174:G176,K174:K176,O174:O176,S174:S176)</f>
        <v>97</v>
      </c>
      <c r="AG175" s="51">
        <f>AE175-AF175</f>
        <v>44</v>
      </c>
      <c r="AM175" s="250" t="s">
        <v>57</v>
      </c>
      <c r="AN175" s="255" t="s">
        <v>32</v>
      </c>
      <c r="AO175" s="159">
        <f>IF(AY169="","",AY169)</f>
      </c>
      <c r="AP175" s="163">
        <f t="shared" si="29"/>
      </c>
      <c r="AQ175" s="160">
        <f>IF(AW169="","",AW169)</f>
      </c>
      <c r="AR175" s="462">
        <f>IF(AT172="","",AT172)</f>
      </c>
      <c r="AS175" s="70">
        <f>IF(AY172="","",AY172)</f>
        <v>19</v>
      </c>
      <c r="AT175" s="42" t="str">
        <f t="shared" si="31"/>
        <v>-</v>
      </c>
      <c r="AU175" s="63">
        <f>IF(AW172="","",AW172)</f>
        <v>21</v>
      </c>
      <c r="AV175" s="355" t="str">
        <f>IF(AX172="","",AX172)</f>
        <v>-</v>
      </c>
      <c r="AW175" s="360"/>
      <c r="AX175" s="361"/>
      <c r="AY175" s="361"/>
      <c r="AZ175" s="362"/>
      <c r="BA175" s="41">
        <v>21</v>
      </c>
      <c r="BB175" s="42" t="str">
        <f t="shared" si="27"/>
        <v>-</v>
      </c>
      <c r="BC175" s="43">
        <v>12</v>
      </c>
      <c r="BD175" s="366"/>
      <c r="BE175" s="380"/>
      <c r="BF175" s="381"/>
      <c r="BG175" s="381"/>
      <c r="BH175" s="382"/>
      <c r="BI175" s="4"/>
      <c r="BJ175" s="47">
        <f>COUNTIF(AO174:BD176,"○")</f>
        <v>1</v>
      </c>
      <c r="BK175" s="29">
        <f>COUNTIF(AO174:BD176,"×")</f>
        <v>1</v>
      </c>
      <c r="BL175" s="53">
        <f>(IF((AO174&gt;AQ174),1,0))+(IF((AO175&gt;AQ175),1,0))+(IF((AO176&gt;AQ176),1,0))+(IF((AS174&gt;AU174),1,0))+(IF((AS175&gt;AU175),1,0))+(IF((AS176&gt;AU176),1,0))+(IF((AW174&gt;AY174),1,0))+(IF((AW175&gt;AY175),1,0))+(IF((AW176&gt;AY176),1,0))+(IF((BA174&gt;BC174),1,0))+(IF((BA175&gt;BC175),1,0))+(IF((BA176&gt;BC176),1,0))</f>
        <v>3</v>
      </c>
      <c r="BM175" s="54">
        <f>(IF((AO174&lt;AQ174),1,0))+(IF((AO175&lt;AQ175),1,0))+(IF((AO176&lt;AQ176),1,0))+(IF((AS174&lt;AU174),1,0))+(IF((AS175&lt;AU175),1,0))+(IF((AS176&lt;AU176),1,0))+(IF((AW174&lt;AY174),1,0))+(IF((AW175&lt;AY175),1,0))+(IF((AW176&lt;AY176),1,0))+(IF((BA174&lt;BC174),1,0))+(IF((BA175&lt;BC175),1,0))+(IF((BA176&lt;BC176),1,0))</f>
        <v>2</v>
      </c>
      <c r="BN175" s="55">
        <f>BL175-BM175</f>
        <v>1</v>
      </c>
      <c r="BO175" s="29">
        <f>SUM(AO174:AO176,AS174:AS176,AW174:AW176,BA174:BA176)</f>
        <v>95</v>
      </c>
      <c r="BP175" s="29">
        <f>SUM(AQ174:AQ176,AU174:AU176,AY174:AY176,BC174:BC176)</f>
        <v>87</v>
      </c>
      <c r="BQ175" s="51">
        <f>BO175-BP175</f>
        <v>8</v>
      </c>
      <c r="BR175" s="4"/>
      <c r="BS175" s="4"/>
      <c r="BT175" s="4"/>
      <c r="BU175" s="4"/>
      <c r="BV175" s="4"/>
      <c r="BW175" s="4"/>
    </row>
    <row r="176" spans="3:75" ht="9.75" customHeight="1">
      <c r="C176" s="256"/>
      <c r="D176" s="257"/>
      <c r="E176" s="64">
        <f>IF(O170="","",O170)</f>
      </c>
      <c r="F176" s="58">
        <f t="shared" si="28"/>
      </c>
      <c r="G176" s="65">
        <f>IF(M170="","",M170)</f>
      </c>
      <c r="H176" s="356">
        <f>IF(J173="","",J173)</f>
      </c>
      <c r="I176" s="71">
        <f>IF(O173="","",O173)</f>
        <v>21</v>
      </c>
      <c r="J176" s="42" t="str">
        <f t="shared" si="30"/>
        <v>-</v>
      </c>
      <c r="K176" s="65">
        <f>IF(M173="","",M173)</f>
        <v>17</v>
      </c>
      <c r="L176" s="356" t="str">
        <f>IF(N173="","",N173)</f>
        <v>-</v>
      </c>
      <c r="M176" s="363"/>
      <c r="N176" s="364"/>
      <c r="O176" s="364"/>
      <c r="P176" s="365"/>
      <c r="Q176" s="56"/>
      <c r="R176" s="42">
        <f t="shared" si="25"/>
      </c>
      <c r="S176" s="57"/>
      <c r="T176" s="367"/>
      <c r="U176" s="59">
        <f>Z175</f>
        <v>3</v>
      </c>
      <c r="V176" s="60" t="s">
        <v>15</v>
      </c>
      <c r="W176" s="60">
        <f>AA175</f>
        <v>0</v>
      </c>
      <c r="X176" s="61" t="s">
        <v>10</v>
      </c>
      <c r="Y176" s="4"/>
      <c r="Z176" s="47"/>
      <c r="AA176" s="29"/>
      <c r="AB176" s="47"/>
      <c r="AC176" s="29"/>
      <c r="AD176" s="51"/>
      <c r="AE176" s="29"/>
      <c r="AF176" s="29"/>
      <c r="AG176" s="51"/>
      <c r="AM176" s="256"/>
      <c r="AN176" s="257"/>
      <c r="AO176" s="161">
        <f>IF(AY170="","",AY170)</f>
      </c>
      <c r="AP176" s="165">
        <f t="shared" si="29"/>
      </c>
      <c r="AQ176" s="162">
        <f>IF(AW170="","",AW170)</f>
      </c>
      <c r="AR176" s="463">
        <f>IF(AT173="","",AT173)</f>
      </c>
      <c r="AS176" s="71">
        <f>IF(AY173="","",AY173)</f>
        <v>13</v>
      </c>
      <c r="AT176" s="42" t="str">
        <f t="shared" si="31"/>
        <v>-</v>
      </c>
      <c r="AU176" s="65">
        <f>IF(AW173="","",AW173)</f>
        <v>21</v>
      </c>
      <c r="AV176" s="356" t="str">
        <f>IF(AX173="","",AX173)</f>
        <v>-</v>
      </c>
      <c r="AW176" s="363"/>
      <c r="AX176" s="364"/>
      <c r="AY176" s="364"/>
      <c r="AZ176" s="365"/>
      <c r="BA176" s="56"/>
      <c r="BB176" s="42">
        <f t="shared" si="27"/>
      </c>
      <c r="BC176" s="57"/>
      <c r="BD176" s="367"/>
      <c r="BE176" s="59">
        <f>BJ175</f>
        <v>1</v>
      </c>
      <c r="BF176" s="60" t="s">
        <v>15</v>
      </c>
      <c r="BG176" s="60">
        <f>BK175</f>
        <v>1</v>
      </c>
      <c r="BH176" s="61" t="s">
        <v>10</v>
      </c>
      <c r="BI176" s="4"/>
      <c r="BJ176" s="47"/>
      <c r="BK176" s="29"/>
      <c r="BL176" s="47"/>
      <c r="BM176" s="29"/>
      <c r="BN176" s="51"/>
      <c r="BO176" s="29"/>
      <c r="BP176" s="29"/>
      <c r="BQ176" s="51"/>
      <c r="BR176" s="4"/>
      <c r="BS176" s="4"/>
      <c r="BT176" s="4"/>
      <c r="BU176" s="4"/>
      <c r="BV176" s="4"/>
      <c r="BW176" s="4"/>
    </row>
    <row r="177" spans="3:75" ht="9.75" customHeight="1">
      <c r="C177" s="250" t="s">
        <v>89</v>
      </c>
      <c r="D177" s="254" t="s">
        <v>80</v>
      </c>
      <c r="E177" s="62">
        <f>IF(S168="","",S168)</f>
        <v>21</v>
      </c>
      <c r="F177" s="42" t="str">
        <f t="shared" si="28"/>
        <v>-</v>
      </c>
      <c r="G177" s="63">
        <f>IF(Q168="","",Q168)</f>
        <v>20</v>
      </c>
      <c r="H177" s="371" t="str">
        <f>IF(T168="","",IF(T168="○","×",IF(T168="×","○")))</f>
        <v>○</v>
      </c>
      <c r="I177" s="70">
        <f>IF(S171="","",S171)</f>
        <v>11</v>
      </c>
      <c r="J177" s="69" t="str">
        <f t="shared" si="30"/>
        <v>-</v>
      </c>
      <c r="K177" s="63">
        <f>IF(Q171="","",Q171)</f>
        <v>21</v>
      </c>
      <c r="L177" s="371" t="str">
        <f>IF(T171="","",IF(T171="○","×",IF(T171="×","○")))</f>
        <v>×</v>
      </c>
      <c r="M177" s="72">
        <f>IF(S174="","",S174)</f>
        <v>14</v>
      </c>
      <c r="N177" s="42" t="str">
        <f>IF(M177="","","-")</f>
        <v>-</v>
      </c>
      <c r="O177" s="73">
        <f>IF(Q174="","",Q174)</f>
        <v>21</v>
      </c>
      <c r="P177" s="2" t="str">
        <f>IF(T174="","",IF(T174="○","×",IF(T174="×","○")))</f>
        <v>×</v>
      </c>
      <c r="Q177" s="324"/>
      <c r="R177" s="307"/>
      <c r="S177" s="307"/>
      <c r="T177" s="308"/>
      <c r="U177" s="377" t="s">
        <v>255</v>
      </c>
      <c r="V177" s="378"/>
      <c r="W177" s="378"/>
      <c r="X177" s="379"/>
      <c r="Y177" s="4"/>
      <c r="Z177" s="48"/>
      <c r="AA177" s="49"/>
      <c r="AB177" s="48"/>
      <c r="AC177" s="49"/>
      <c r="AD177" s="50"/>
      <c r="AE177" s="49"/>
      <c r="AF177" s="49"/>
      <c r="AG177" s="50"/>
      <c r="AM177" s="250" t="s">
        <v>157</v>
      </c>
      <c r="AN177" s="254" t="s">
        <v>139</v>
      </c>
      <c r="AO177" s="159">
        <f>IF(BC168="","",BC168)</f>
      </c>
      <c r="AP177" s="163">
        <f t="shared" si="29"/>
      </c>
      <c r="AQ177" s="160">
        <f>IF(BA168="","",BA168)</f>
      </c>
      <c r="AR177" s="491">
        <f>IF(BD168="","",IF(BD168="○","×",IF(BD168="×","○")))</f>
      </c>
      <c r="AS177" s="70">
        <f>IF(BC171="","",BC171)</f>
        <v>15</v>
      </c>
      <c r="AT177" s="69" t="str">
        <f t="shared" si="31"/>
        <v>-</v>
      </c>
      <c r="AU177" s="63">
        <f>IF(BA171="","",BA171)</f>
        <v>21</v>
      </c>
      <c r="AV177" s="371" t="str">
        <f>IF(BD171="","",IF(BD171="○","×",IF(BD171="×","○")))</f>
        <v>×</v>
      </c>
      <c r="AW177" s="72">
        <f>IF(BC174="","",BC174)</f>
        <v>15</v>
      </c>
      <c r="AX177" s="42" t="str">
        <f>IF(AW177="","","-")</f>
        <v>-</v>
      </c>
      <c r="AY177" s="73">
        <f>IF(BA174="","",BA174)</f>
        <v>21</v>
      </c>
      <c r="AZ177" s="2" t="str">
        <f>IF(BD174="","",IF(BD174="○","×",IF(BD174="×","○")))</f>
        <v>×</v>
      </c>
      <c r="BA177" s="324"/>
      <c r="BB177" s="307"/>
      <c r="BC177" s="307"/>
      <c r="BD177" s="308"/>
      <c r="BE177" s="377" t="s">
        <v>255</v>
      </c>
      <c r="BF177" s="378"/>
      <c r="BG177" s="378"/>
      <c r="BH177" s="379"/>
      <c r="BI177" s="4"/>
      <c r="BJ177" s="48"/>
      <c r="BK177" s="49"/>
      <c r="BL177" s="48"/>
      <c r="BM177" s="49"/>
      <c r="BN177" s="50"/>
      <c r="BO177" s="49"/>
      <c r="BP177" s="49"/>
      <c r="BQ177" s="50"/>
      <c r="BR177" s="4"/>
      <c r="BS177" s="4"/>
      <c r="BT177" s="4"/>
      <c r="BU177" s="4"/>
      <c r="BV177" s="4"/>
      <c r="BW177" s="4"/>
    </row>
    <row r="178" spans="3:75" ht="9.75" customHeight="1">
      <c r="C178" s="250" t="s">
        <v>90</v>
      </c>
      <c r="D178" s="255" t="s">
        <v>80</v>
      </c>
      <c r="E178" s="62">
        <f>IF(S169="","",S169)</f>
        <v>21</v>
      </c>
      <c r="F178" s="42" t="str">
        <f t="shared" si="28"/>
        <v>-</v>
      </c>
      <c r="G178" s="63">
        <f>IF(Q169="","",Q169)</f>
        <v>18</v>
      </c>
      <c r="H178" s="372"/>
      <c r="I178" s="70">
        <f>IF(S172="","",S172)</f>
        <v>16</v>
      </c>
      <c r="J178" s="42" t="str">
        <f t="shared" si="30"/>
        <v>-</v>
      </c>
      <c r="K178" s="63">
        <f>IF(Q172="","",Q172)</f>
        <v>21</v>
      </c>
      <c r="L178" s="372"/>
      <c r="M178" s="70">
        <f>IF(S175="","",S175)</f>
        <v>6</v>
      </c>
      <c r="N178" s="42" t="str">
        <f>IF(M178="","","-")</f>
        <v>-</v>
      </c>
      <c r="O178" s="63">
        <f>IF(Q175="","",Q175)</f>
        <v>21</v>
      </c>
      <c r="P178" s="3" t="str">
        <f>IF(R175="","",R175)</f>
        <v>-</v>
      </c>
      <c r="Q178" s="309"/>
      <c r="R178" s="310"/>
      <c r="S178" s="310"/>
      <c r="T178" s="311"/>
      <c r="U178" s="380"/>
      <c r="V178" s="381"/>
      <c r="W178" s="381"/>
      <c r="X178" s="382"/>
      <c r="Y178" s="4"/>
      <c r="Z178" s="47">
        <f>COUNTIF(E177:T179,"○")</f>
        <v>1</v>
      </c>
      <c r="AA178" s="29">
        <f>COUNTIF(E177:T179,"×")</f>
        <v>2</v>
      </c>
      <c r="AB178" s="53">
        <f>(IF((E177&gt;G177),1,0))+(IF((E178&gt;G178),1,0))+(IF((E179&gt;G179),1,0))+(IF((I177&gt;K177),1,0))+(IF((I178&gt;K178),1,0))+(IF((I179&gt;K179),1,0))+(IF((M177&gt;O177),1,0))+(IF((M178&gt;O178),1,0))+(IF((M179&gt;O179),1,0))+(IF((Q177&gt;S177),1,0))+(IF((Q178&gt;S178),1,0))+(IF((Q179&gt;S179),1,0))</f>
        <v>2</v>
      </c>
      <c r="AC178" s="54">
        <f>(IF((E177&lt;G177),1,0))+(IF((E178&lt;G178),1,0))+(IF((E179&lt;G179),1,0))+(IF((I177&lt;K177),1,0))+(IF((I178&lt;K178),1,0))+(IF((I179&lt;K179),1,0))+(IF((M177&lt;O177),1,0))+(IF((M178&lt;O178),1,0))+(IF((M179&lt;O179),1,0))+(IF((Q177&lt;S177),1,0))+(IF((Q178&lt;S178),1,0))+(IF((Q179&lt;S179),1,0))</f>
        <v>4</v>
      </c>
      <c r="AD178" s="55">
        <f>AB178-AC178</f>
        <v>-2</v>
      </c>
      <c r="AE178" s="29">
        <f>SUM(E177:E179,I177:I179,M177:M179,Q177:Q179)</f>
        <v>89</v>
      </c>
      <c r="AF178" s="29">
        <f>SUM(G177:G179,K177:K179,O177:O179,S177:S179)</f>
        <v>122</v>
      </c>
      <c r="AG178" s="51">
        <f>AE178-AF178</f>
        <v>-33</v>
      </c>
      <c r="AM178" s="250" t="s">
        <v>158</v>
      </c>
      <c r="AN178" s="255" t="s">
        <v>151</v>
      </c>
      <c r="AO178" s="159">
        <f>IF(BC169="","",BC169)</f>
      </c>
      <c r="AP178" s="163">
        <f t="shared" si="29"/>
      </c>
      <c r="AQ178" s="160">
        <f>IF(BA169="","",BA169)</f>
      </c>
      <c r="AR178" s="492"/>
      <c r="AS178" s="70">
        <f>IF(BC172="","",BC172)</f>
        <v>13</v>
      </c>
      <c r="AT178" s="42" t="str">
        <f t="shared" si="31"/>
        <v>-</v>
      </c>
      <c r="AU178" s="63">
        <f>IF(BA172="","",BA172)</f>
        <v>21</v>
      </c>
      <c r="AV178" s="372"/>
      <c r="AW178" s="70">
        <f>IF(BC175="","",BC175)</f>
        <v>12</v>
      </c>
      <c r="AX178" s="42" t="str">
        <f>IF(AW178="","","-")</f>
        <v>-</v>
      </c>
      <c r="AY178" s="63">
        <f>IF(BA175="","",BA175)</f>
        <v>21</v>
      </c>
      <c r="AZ178" s="3" t="str">
        <f>IF(BB175="","",BB175)</f>
        <v>-</v>
      </c>
      <c r="BA178" s="309"/>
      <c r="BB178" s="310"/>
      <c r="BC178" s="310"/>
      <c r="BD178" s="311"/>
      <c r="BE178" s="380"/>
      <c r="BF178" s="381"/>
      <c r="BG178" s="381"/>
      <c r="BH178" s="382"/>
      <c r="BI178" s="4"/>
      <c r="BJ178" s="47">
        <f>COUNTIF(AO177:BD179,"○")</f>
        <v>0</v>
      </c>
      <c r="BK178" s="29">
        <f>COUNTIF(AO177:BD179,"×")</f>
        <v>2</v>
      </c>
      <c r="BL178" s="53">
        <f>(IF((AO177&gt;AQ177),1,0))+(IF((AO178&gt;AQ178),1,0))+(IF((AO179&gt;AQ179),1,0))+(IF((AS177&gt;AU177),1,0))+(IF((AS178&gt;AU178),1,0))+(IF((AS179&gt;AU179),1,0))+(IF((AW177&gt;AY177),1,0))+(IF((AW178&gt;AY178),1,0))+(IF((AW179&gt;AY179),1,0))+(IF((BA177&gt;BC177),1,0))+(IF((BA178&gt;BC178),1,0))+(IF((BA179&gt;BC179),1,0))</f>
        <v>0</v>
      </c>
      <c r="BM178" s="54">
        <f>(IF((AO177&lt;AQ177),1,0))+(IF((AO178&lt;AQ178),1,0))+(IF((AO179&lt;AQ179),1,0))+(IF((AS177&lt;AU177),1,0))+(IF((AS178&lt;AU178),1,0))+(IF((AS179&lt;AU179),1,0))+(IF((AW177&lt;AY177),1,0))+(IF((AW178&lt;AY178),1,0))+(IF((AW179&lt;AY179),1,0))+(IF((BA177&lt;BC177),1,0))+(IF((BA178&lt;BC178),1,0))+(IF((BA179&lt;BC179),1,0))</f>
        <v>4</v>
      </c>
      <c r="BN178" s="55">
        <f>BL178-BM178</f>
        <v>-4</v>
      </c>
      <c r="BO178" s="29">
        <f>SUM(AO177:AO179,AS177:AS179,AW177:AW179,BA177:BA179)</f>
        <v>55</v>
      </c>
      <c r="BP178" s="29">
        <f>SUM(AQ177:AQ179,AU177:AU179,AY177:AY179,BC177:BC179)</f>
        <v>84</v>
      </c>
      <c r="BQ178" s="51">
        <f>BO178-BP178</f>
        <v>-29</v>
      </c>
      <c r="BR178" s="4"/>
      <c r="BS178" s="4"/>
      <c r="BT178" s="4"/>
      <c r="BU178" s="4"/>
      <c r="BV178" s="4"/>
      <c r="BW178" s="4"/>
    </row>
    <row r="179" spans="3:75" ht="9.75" customHeight="1" thickBot="1">
      <c r="C179" s="258"/>
      <c r="D179" s="259"/>
      <c r="E179" s="74">
        <f>IF(S170="","",S170)</f>
      </c>
      <c r="F179" s="75">
        <f t="shared" si="28"/>
      </c>
      <c r="G179" s="76">
        <f>IF(Q170="","",Q170)</f>
      </c>
      <c r="H179" s="373"/>
      <c r="I179" s="77">
        <f>IF(S173="","",S173)</f>
      </c>
      <c r="J179" s="75">
        <f t="shared" si="30"/>
      </c>
      <c r="K179" s="76">
        <f>IF(Q173="","",Q173)</f>
      </c>
      <c r="L179" s="373"/>
      <c r="M179" s="77">
        <f>IF(S176="","",S176)</f>
      </c>
      <c r="N179" s="75">
        <f>IF(M179="","","-")</f>
      </c>
      <c r="O179" s="76">
        <f>IF(Q176="","",Q176)</f>
      </c>
      <c r="P179" s="78">
        <f>IF(R176="","",R176)</f>
      </c>
      <c r="Q179" s="312"/>
      <c r="R179" s="313"/>
      <c r="S179" s="313"/>
      <c r="T179" s="303"/>
      <c r="U179" s="79">
        <f>Z178</f>
        <v>1</v>
      </c>
      <c r="V179" s="80" t="s">
        <v>15</v>
      </c>
      <c r="W179" s="80">
        <f>AA178</f>
        <v>2</v>
      </c>
      <c r="X179" s="81" t="s">
        <v>10</v>
      </c>
      <c r="Y179" s="4"/>
      <c r="Z179" s="66"/>
      <c r="AA179" s="67"/>
      <c r="AB179" s="66"/>
      <c r="AC179" s="67"/>
      <c r="AD179" s="68"/>
      <c r="AE179" s="67"/>
      <c r="AF179" s="67"/>
      <c r="AG179" s="68"/>
      <c r="AM179" s="258"/>
      <c r="AN179" s="259"/>
      <c r="AO179" s="166">
        <f>IF(BC170="","",BC170)</f>
      </c>
      <c r="AP179" s="167">
        <f t="shared" si="29"/>
      </c>
      <c r="AQ179" s="168">
        <f>IF(BA170="","",BA170)</f>
      </c>
      <c r="AR179" s="493"/>
      <c r="AS179" s="77">
        <f>IF(BC173="","",BC173)</f>
      </c>
      <c r="AT179" s="75">
        <f t="shared" si="31"/>
      </c>
      <c r="AU179" s="76">
        <f>IF(BA173="","",BA173)</f>
      </c>
      <c r="AV179" s="373"/>
      <c r="AW179" s="77">
        <f>IF(BC176="","",BC176)</f>
      </c>
      <c r="AX179" s="75">
        <f>IF(AW179="","","-")</f>
      </c>
      <c r="AY179" s="76">
        <f>IF(BA176="","",BA176)</f>
      </c>
      <c r="AZ179" s="78">
        <f>IF(BB176="","",BB176)</f>
      </c>
      <c r="BA179" s="312"/>
      <c r="BB179" s="313"/>
      <c r="BC179" s="313"/>
      <c r="BD179" s="303"/>
      <c r="BE179" s="79">
        <f>BJ178</f>
        <v>0</v>
      </c>
      <c r="BF179" s="80" t="s">
        <v>15</v>
      </c>
      <c r="BG179" s="80">
        <f>BK178</f>
        <v>2</v>
      </c>
      <c r="BH179" s="81" t="s">
        <v>10</v>
      </c>
      <c r="BI179" s="4"/>
      <c r="BJ179" s="66"/>
      <c r="BK179" s="67"/>
      <c r="BL179" s="66"/>
      <c r="BM179" s="67"/>
      <c r="BN179" s="68"/>
      <c r="BO179" s="67"/>
      <c r="BP179" s="67"/>
      <c r="BQ179" s="68"/>
      <c r="BR179" s="4"/>
      <c r="BS179" s="4"/>
      <c r="BT179" s="4"/>
      <c r="BU179" s="4"/>
      <c r="BV179" s="4"/>
      <c r="BW179" s="4"/>
    </row>
    <row r="180" spans="3:69" ht="12" customHeight="1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90"/>
      <c r="AG180" s="90"/>
      <c r="AH180" s="90"/>
      <c r="AI180" s="90"/>
      <c r="AJ180" s="90"/>
      <c r="AK180" s="90"/>
      <c r="AL180" s="91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</row>
    <row r="181" spans="3:69" ht="12" customHeight="1">
      <c r="C181" s="698" t="s">
        <v>226</v>
      </c>
      <c r="D181" s="698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90"/>
      <c r="AG181" s="90"/>
      <c r="AH181" s="90"/>
      <c r="AI181" s="90"/>
      <c r="AJ181" s="90"/>
      <c r="AK181" s="90"/>
      <c r="AL181" s="92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</row>
    <row r="182" spans="3:69" ht="9.75" customHeight="1" thickBot="1">
      <c r="C182" s="698"/>
      <c r="D182" s="698"/>
      <c r="E182" s="504" t="str">
        <f>C211</f>
        <v>鈴木高弘</v>
      </c>
      <c r="F182" s="505"/>
      <c r="G182" s="505"/>
      <c r="H182" s="505"/>
      <c r="I182" s="505"/>
      <c r="J182" s="505"/>
      <c r="K182" s="506" t="s">
        <v>214</v>
      </c>
      <c r="L182" s="505"/>
      <c r="M182" s="505"/>
      <c r="N182" s="505"/>
      <c r="O182" s="505"/>
      <c r="P182" s="507"/>
      <c r="Q182" s="340" t="s">
        <v>185</v>
      </c>
      <c r="R182" s="341"/>
      <c r="S182" s="341"/>
      <c r="T182" s="471"/>
      <c r="U182" s="12"/>
      <c r="V182" s="12"/>
      <c r="W182" s="12"/>
      <c r="X182" s="94"/>
      <c r="Y182" s="94"/>
      <c r="Z182" s="94"/>
      <c r="AA182" s="94"/>
      <c r="AB182" s="94"/>
      <c r="AC182" s="94"/>
      <c r="AD182" s="90"/>
      <c r="AE182" s="90"/>
      <c r="AF182" s="90"/>
      <c r="AG182" s="90"/>
      <c r="AH182" s="90"/>
      <c r="AI182" s="90"/>
      <c r="AJ182" s="90"/>
      <c r="AK182" s="90"/>
      <c r="AL182" s="90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</row>
    <row r="183" spans="3:69" ht="9.75" customHeight="1" thickTop="1">
      <c r="C183" s="698"/>
      <c r="D183" s="698"/>
      <c r="E183" s="500" t="str">
        <f>C212</f>
        <v>青木翔太</v>
      </c>
      <c r="F183" s="501"/>
      <c r="G183" s="501"/>
      <c r="H183" s="501"/>
      <c r="I183" s="501"/>
      <c r="J183" s="501"/>
      <c r="K183" s="502" t="s">
        <v>214</v>
      </c>
      <c r="L183" s="501"/>
      <c r="M183" s="501"/>
      <c r="N183" s="501"/>
      <c r="O183" s="501"/>
      <c r="P183" s="503"/>
      <c r="Q183" s="343"/>
      <c r="R183" s="344"/>
      <c r="S183" s="344"/>
      <c r="T183" s="472"/>
      <c r="U183" s="169"/>
      <c r="V183" s="170"/>
      <c r="W183" s="171"/>
      <c r="X183" s="94"/>
      <c r="Y183" s="94"/>
      <c r="Z183" s="94"/>
      <c r="AA183" s="94"/>
      <c r="AB183" s="94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</row>
    <row r="184" spans="3:69" ht="1.5" customHeight="1">
      <c r="C184" s="304" t="s">
        <v>145</v>
      </c>
      <c r="D184" s="304"/>
      <c r="E184" s="266"/>
      <c r="F184" s="266"/>
      <c r="G184" s="266"/>
      <c r="H184" s="266"/>
      <c r="I184" s="266"/>
      <c r="J184" s="266"/>
      <c r="K184" s="266"/>
      <c r="L184" s="266"/>
      <c r="M184" s="266"/>
      <c r="N184" s="266"/>
      <c r="O184" s="266"/>
      <c r="P184" s="266"/>
      <c r="Q184" s="32"/>
      <c r="R184" s="32"/>
      <c r="S184" s="32"/>
      <c r="T184" s="32"/>
      <c r="U184" s="12"/>
      <c r="V184" s="12"/>
      <c r="W184" s="12"/>
      <c r="X184" s="95"/>
      <c r="Y184" s="96"/>
      <c r="Z184" s="94"/>
      <c r="AA184" s="94"/>
      <c r="AB184" s="94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</row>
    <row r="185" spans="3:69" ht="9.75" customHeight="1">
      <c r="C185" s="304"/>
      <c r="D185" s="304"/>
      <c r="E185" s="504" t="str">
        <f>AM223</f>
        <v>加地正治</v>
      </c>
      <c r="F185" s="505"/>
      <c r="G185" s="505"/>
      <c r="H185" s="505"/>
      <c r="I185" s="505"/>
      <c r="J185" s="505"/>
      <c r="K185" s="506" t="s">
        <v>278</v>
      </c>
      <c r="L185" s="505"/>
      <c r="M185" s="505"/>
      <c r="N185" s="505"/>
      <c r="O185" s="505"/>
      <c r="P185" s="507"/>
      <c r="Q185" s="341" t="s">
        <v>186</v>
      </c>
      <c r="R185" s="341"/>
      <c r="S185" s="341"/>
      <c r="T185" s="342"/>
      <c r="U185" s="174" t="s">
        <v>267</v>
      </c>
      <c r="V185" s="19"/>
      <c r="W185" s="33"/>
      <c r="X185" s="12"/>
      <c r="Y185" s="16"/>
      <c r="Z185" s="13"/>
      <c r="AA185" s="13"/>
      <c r="AB185" s="13"/>
      <c r="AC185" s="97"/>
      <c r="AD185" s="98"/>
      <c r="AE185" s="98"/>
      <c r="AF185" s="90"/>
      <c r="AG185" s="90"/>
      <c r="AH185" s="90"/>
      <c r="AI185" s="90"/>
      <c r="AJ185" s="90"/>
      <c r="AK185" s="90"/>
      <c r="AL185" s="90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</row>
    <row r="186" spans="3:69" ht="9.75" customHeight="1">
      <c r="C186" s="304"/>
      <c r="D186" s="304"/>
      <c r="E186" s="500" t="str">
        <f>AM224</f>
        <v>三好昇</v>
      </c>
      <c r="F186" s="501"/>
      <c r="G186" s="501"/>
      <c r="H186" s="501"/>
      <c r="I186" s="501"/>
      <c r="J186" s="501"/>
      <c r="K186" s="502" t="s">
        <v>278</v>
      </c>
      <c r="L186" s="501"/>
      <c r="M186" s="501"/>
      <c r="N186" s="501"/>
      <c r="O186" s="501"/>
      <c r="P186" s="503"/>
      <c r="Q186" s="344"/>
      <c r="R186" s="344"/>
      <c r="S186" s="344"/>
      <c r="T186" s="344"/>
      <c r="U186" s="24"/>
      <c r="V186" s="25"/>
      <c r="W186" s="14">
        <v>8</v>
      </c>
      <c r="X186" s="23">
        <v>17</v>
      </c>
      <c r="Y186" s="99"/>
      <c r="Z186" s="13"/>
      <c r="AA186" s="13"/>
      <c r="AB186" s="13"/>
      <c r="AC186" s="97"/>
      <c r="AD186" s="98"/>
      <c r="AE186" s="98"/>
      <c r="AF186" s="90"/>
      <c r="AG186" s="90"/>
      <c r="AH186" s="90"/>
      <c r="AI186" s="90"/>
      <c r="AJ186" s="90"/>
      <c r="AK186" s="90"/>
      <c r="AL186" s="90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</row>
    <row r="187" spans="3:69" ht="1.5" customHeight="1">
      <c r="C187" s="304"/>
      <c r="D187" s="304"/>
      <c r="E187" s="267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1"/>
      <c r="R187" s="1"/>
      <c r="S187" s="1"/>
      <c r="T187" s="1"/>
      <c r="U187" s="12"/>
      <c r="V187" s="12"/>
      <c r="W187" s="12"/>
      <c r="X187" s="12"/>
      <c r="Y187" s="16"/>
      <c r="Z187" s="93"/>
      <c r="AA187" s="93"/>
      <c r="AB187" s="13"/>
      <c r="AC187" s="97"/>
      <c r="AD187" s="100"/>
      <c r="AE187" s="100"/>
      <c r="AF187" s="4"/>
      <c r="AH187" s="101"/>
      <c r="AL187" s="92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</row>
    <row r="188" spans="3:69" ht="9.75" customHeight="1" thickBot="1">
      <c r="C188" s="304"/>
      <c r="D188" s="304"/>
      <c r="E188" s="504" t="str">
        <f>C226</f>
        <v>山川政人</v>
      </c>
      <c r="F188" s="505"/>
      <c r="G188" s="505"/>
      <c r="H188" s="505"/>
      <c r="I188" s="505"/>
      <c r="J188" s="505"/>
      <c r="K188" s="506" t="s">
        <v>211</v>
      </c>
      <c r="L188" s="505"/>
      <c r="M188" s="505"/>
      <c r="N188" s="505"/>
      <c r="O188" s="505"/>
      <c r="P188" s="507"/>
      <c r="Q188" s="410" t="s">
        <v>187</v>
      </c>
      <c r="R188" s="411"/>
      <c r="S188" s="411"/>
      <c r="T188" s="412"/>
      <c r="U188" s="12"/>
      <c r="V188" s="12"/>
      <c r="W188" s="23">
        <v>21</v>
      </c>
      <c r="X188" s="23">
        <v>21</v>
      </c>
      <c r="Y188" s="23"/>
      <c r="Z188" s="185"/>
      <c r="AA188" s="16"/>
      <c r="AB188" s="12"/>
      <c r="AC188" s="29"/>
      <c r="AD188" s="91"/>
      <c r="AE188" s="91"/>
      <c r="AF188" s="92"/>
      <c r="AG188" s="92"/>
      <c r="AH188" s="92"/>
      <c r="AI188" s="92"/>
      <c r="AJ188" s="92"/>
      <c r="AK188" s="92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</row>
    <row r="189" spans="3:69" ht="9.75" customHeight="1" thickTop="1">
      <c r="C189" s="699" t="s">
        <v>219</v>
      </c>
      <c r="D189" s="699"/>
      <c r="E189" s="500" t="str">
        <f>C227</f>
        <v>尾崎麻衣</v>
      </c>
      <c r="F189" s="501"/>
      <c r="G189" s="501"/>
      <c r="H189" s="501"/>
      <c r="I189" s="501"/>
      <c r="J189" s="501"/>
      <c r="K189" s="502" t="s">
        <v>211</v>
      </c>
      <c r="L189" s="501"/>
      <c r="M189" s="501"/>
      <c r="N189" s="501"/>
      <c r="O189" s="501"/>
      <c r="P189" s="503"/>
      <c r="Q189" s="413"/>
      <c r="R189" s="414"/>
      <c r="S189" s="414"/>
      <c r="T189" s="415"/>
      <c r="U189" s="169">
        <v>21</v>
      </c>
      <c r="V189" s="170">
        <v>21</v>
      </c>
      <c r="W189" s="171"/>
      <c r="X189" s="186"/>
      <c r="Y189" s="179"/>
      <c r="Z189" s="12"/>
      <c r="AA189" s="16"/>
      <c r="AB189" s="12"/>
      <c r="AC189" s="29"/>
      <c r="AD189" s="91"/>
      <c r="AE189" s="91"/>
      <c r="AF189" s="92"/>
      <c r="AG189" s="92"/>
      <c r="AH189" s="92"/>
      <c r="AI189" s="92"/>
      <c r="AJ189" s="92"/>
      <c r="AK189" s="92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</row>
    <row r="190" spans="3:69" ht="1.5" customHeight="1" thickBot="1">
      <c r="C190" s="699"/>
      <c r="D190" s="699"/>
      <c r="E190" s="266"/>
      <c r="F190" s="266"/>
      <c r="G190" s="266"/>
      <c r="H190" s="266"/>
      <c r="I190" s="266"/>
      <c r="J190" s="266"/>
      <c r="K190" s="266"/>
      <c r="L190" s="266"/>
      <c r="M190" s="266"/>
      <c r="N190" s="266"/>
      <c r="O190" s="266"/>
      <c r="P190" s="266"/>
      <c r="Q190" s="1"/>
      <c r="R190" s="1"/>
      <c r="S190" s="1"/>
      <c r="T190" s="1"/>
      <c r="U190" s="12"/>
      <c r="V190" s="12"/>
      <c r="W190" s="12"/>
      <c r="X190" s="183"/>
      <c r="Y190" s="184"/>
      <c r="Z190" s="12"/>
      <c r="AA190" s="16"/>
      <c r="AB190" s="12"/>
      <c r="AC190" s="29"/>
      <c r="AE190" s="100"/>
      <c r="AF190" s="4"/>
      <c r="AG190" s="22"/>
      <c r="AH190" s="22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</row>
    <row r="191" spans="3:69" ht="9.75" customHeight="1" thickTop="1">
      <c r="C191" s="108"/>
      <c r="D191" s="127"/>
      <c r="E191" s="504" t="str">
        <f>AM211</f>
        <v>岸保昭</v>
      </c>
      <c r="F191" s="505"/>
      <c r="G191" s="505"/>
      <c r="H191" s="505"/>
      <c r="I191" s="505"/>
      <c r="J191" s="505"/>
      <c r="K191" s="506" t="s">
        <v>171</v>
      </c>
      <c r="L191" s="505"/>
      <c r="M191" s="505"/>
      <c r="N191" s="505"/>
      <c r="O191" s="505"/>
      <c r="P191" s="507"/>
      <c r="Q191" s="416" t="s">
        <v>188</v>
      </c>
      <c r="R191" s="341"/>
      <c r="S191" s="341"/>
      <c r="T191" s="341"/>
      <c r="U191" s="18">
        <v>16</v>
      </c>
      <c r="V191" s="19">
        <v>15</v>
      </c>
      <c r="W191" s="33"/>
      <c r="X191" s="12"/>
      <c r="Y191" s="12"/>
      <c r="Z191" s="12"/>
      <c r="AA191" s="16"/>
      <c r="AB191" s="12"/>
      <c r="AC191" s="226" t="s">
        <v>13</v>
      </c>
      <c r="AD191" s="226"/>
      <c r="AE191" s="226"/>
      <c r="AF191" s="226"/>
      <c r="AG191" s="226"/>
      <c r="AH191" s="22"/>
      <c r="AI191" s="22"/>
      <c r="AJ191" s="22"/>
      <c r="AK191" s="22"/>
      <c r="AL191" s="22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</row>
    <row r="192" spans="3:69" ht="9.75" customHeight="1">
      <c r="C192" s="273" t="s">
        <v>178</v>
      </c>
      <c r="D192" s="127"/>
      <c r="E192" s="500" t="str">
        <f>AM212</f>
        <v>葛城梨乃</v>
      </c>
      <c r="F192" s="501"/>
      <c r="G192" s="501"/>
      <c r="H192" s="501"/>
      <c r="I192" s="501"/>
      <c r="J192" s="501"/>
      <c r="K192" s="502" t="s">
        <v>171</v>
      </c>
      <c r="L192" s="501"/>
      <c r="M192" s="501"/>
      <c r="N192" s="501"/>
      <c r="O192" s="501"/>
      <c r="P192" s="503"/>
      <c r="Q192" s="417"/>
      <c r="R192" s="344"/>
      <c r="S192" s="344"/>
      <c r="T192" s="344"/>
      <c r="U192" s="21"/>
      <c r="V192" s="12"/>
      <c r="W192" s="12"/>
      <c r="X192" s="12"/>
      <c r="Y192" s="23">
        <v>21</v>
      </c>
      <c r="Z192" s="23">
        <v>15</v>
      </c>
      <c r="AA192" s="99">
        <v>16</v>
      </c>
      <c r="AB192" s="12"/>
      <c r="AC192" s="546" t="str">
        <f>E200</f>
        <v>秦泉寺拓也</v>
      </c>
      <c r="AD192" s="547"/>
      <c r="AE192" s="547"/>
      <c r="AF192" s="547"/>
      <c r="AG192" s="547"/>
      <c r="AH192" s="550" t="s">
        <v>288</v>
      </c>
      <c r="AI192" s="550"/>
      <c r="AJ192" s="550"/>
      <c r="AK192" s="550"/>
      <c r="AL192" s="551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</row>
    <row r="193" spans="3:69" ht="1.5" customHeight="1" thickBot="1">
      <c r="C193" s="273"/>
      <c r="D193" s="127"/>
      <c r="E193" s="267"/>
      <c r="F193" s="268"/>
      <c r="G193" s="268"/>
      <c r="H193" s="268"/>
      <c r="I193" s="268"/>
      <c r="J193" s="268"/>
      <c r="K193" s="268"/>
      <c r="L193" s="268"/>
      <c r="M193" s="268"/>
      <c r="N193" s="268"/>
      <c r="O193" s="268"/>
      <c r="P193" s="268"/>
      <c r="Q193" s="1"/>
      <c r="R193" s="1"/>
      <c r="S193" s="1"/>
      <c r="T193" s="1"/>
      <c r="U193" s="12"/>
      <c r="V193" s="12"/>
      <c r="W193" s="12"/>
      <c r="X193" s="12"/>
      <c r="Y193" s="12"/>
      <c r="Z193" s="12"/>
      <c r="AA193" s="16"/>
      <c r="AB193" s="21"/>
      <c r="AC193" s="548"/>
      <c r="AD193" s="549"/>
      <c r="AE193" s="549"/>
      <c r="AF193" s="549"/>
      <c r="AG193" s="549"/>
      <c r="AH193" s="552"/>
      <c r="AI193" s="552"/>
      <c r="AJ193" s="552"/>
      <c r="AK193" s="552"/>
      <c r="AL193" s="553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</row>
    <row r="194" spans="3:69" ht="9.75" customHeight="1" thickBot="1" thickTop="1">
      <c r="C194" s="273" t="s">
        <v>175</v>
      </c>
      <c r="D194" s="127"/>
      <c r="E194" s="504" t="str">
        <f>AM217</f>
        <v>鈴木康格</v>
      </c>
      <c r="F194" s="505"/>
      <c r="G194" s="505"/>
      <c r="H194" s="505"/>
      <c r="I194" s="505"/>
      <c r="J194" s="505"/>
      <c r="K194" s="506" t="s">
        <v>273</v>
      </c>
      <c r="L194" s="505"/>
      <c r="M194" s="505"/>
      <c r="N194" s="505"/>
      <c r="O194" s="505"/>
      <c r="P194" s="507"/>
      <c r="Q194" s="340" t="s">
        <v>189</v>
      </c>
      <c r="R194" s="341"/>
      <c r="S194" s="341"/>
      <c r="T194" s="471"/>
      <c r="U194" s="12"/>
      <c r="V194" s="12"/>
      <c r="W194" s="12"/>
      <c r="X194" s="94"/>
      <c r="Y194" s="105">
        <v>17</v>
      </c>
      <c r="Z194" s="105">
        <v>21</v>
      </c>
      <c r="AA194" s="23">
        <v>21</v>
      </c>
      <c r="AB194" s="188"/>
      <c r="AC194" s="346" t="str">
        <f>E201</f>
        <v>石川祥</v>
      </c>
      <c r="AD194" s="347"/>
      <c r="AE194" s="347"/>
      <c r="AF194" s="347"/>
      <c r="AG194" s="347"/>
      <c r="AH194" s="348" t="s">
        <v>288</v>
      </c>
      <c r="AI194" s="348"/>
      <c r="AJ194" s="348"/>
      <c r="AK194" s="348"/>
      <c r="AL194" s="349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</row>
    <row r="195" spans="3:69" ht="9.75" customHeight="1" thickTop="1">
      <c r="C195" s="273" t="s">
        <v>176</v>
      </c>
      <c r="D195" s="4"/>
      <c r="E195" s="500" t="str">
        <f>AM218</f>
        <v>日野剛志</v>
      </c>
      <c r="F195" s="501"/>
      <c r="G195" s="501"/>
      <c r="H195" s="501"/>
      <c r="I195" s="501"/>
      <c r="J195" s="501"/>
      <c r="K195" s="502" t="s">
        <v>273</v>
      </c>
      <c r="L195" s="501"/>
      <c r="M195" s="501"/>
      <c r="N195" s="501"/>
      <c r="O195" s="501"/>
      <c r="P195" s="503"/>
      <c r="Q195" s="343"/>
      <c r="R195" s="344"/>
      <c r="S195" s="344"/>
      <c r="T195" s="472"/>
      <c r="U195" s="170">
        <v>21</v>
      </c>
      <c r="V195" s="170">
        <v>21</v>
      </c>
      <c r="W195" s="171"/>
      <c r="X195" s="94"/>
      <c r="Y195" s="94"/>
      <c r="Z195" s="94"/>
      <c r="AA195" s="12"/>
      <c r="AB195" s="186"/>
      <c r="AC195" s="269" t="s">
        <v>14</v>
      </c>
      <c r="AD195" s="269"/>
      <c r="AE195" s="269"/>
      <c r="AF195" s="269"/>
      <c r="AG195" s="269"/>
      <c r="AH195" s="131"/>
      <c r="AI195" s="131"/>
      <c r="AJ195" s="131"/>
      <c r="AK195" s="131"/>
      <c r="AL195" s="131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</row>
    <row r="196" spans="3:69" ht="1.5" customHeight="1">
      <c r="C196" s="273"/>
      <c r="D196" s="4"/>
      <c r="E196" s="266"/>
      <c r="F196" s="266"/>
      <c r="G196" s="266"/>
      <c r="H196" s="266"/>
      <c r="I196" s="266"/>
      <c r="J196" s="266"/>
      <c r="K196" s="266"/>
      <c r="L196" s="266"/>
      <c r="M196" s="266"/>
      <c r="N196" s="266"/>
      <c r="O196" s="266"/>
      <c r="P196" s="266"/>
      <c r="Q196" s="32"/>
      <c r="R196" s="32"/>
      <c r="S196" s="32"/>
      <c r="T196" s="32"/>
      <c r="U196" s="12"/>
      <c r="V196" s="12"/>
      <c r="W196" s="179"/>
      <c r="X196" s="130"/>
      <c r="Y196" s="96"/>
      <c r="Z196" s="94"/>
      <c r="AA196" s="12"/>
      <c r="AB196" s="186"/>
      <c r="AC196" s="270"/>
      <c r="AD196" s="270"/>
      <c r="AE196" s="270"/>
      <c r="AF196" s="270"/>
      <c r="AG196" s="270"/>
      <c r="AH196" s="132"/>
      <c r="AI196" s="132"/>
      <c r="AJ196" s="132"/>
      <c r="AK196" s="132"/>
      <c r="AL196" s="132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</row>
    <row r="197" spans="3:69" ht="9.75" customHeight="1">
      <c r="C197" s="273" t="s">
        <v>177</v>
      </c>
      <c r="D197" s="4"/>
      <c r="E197" s="504" t="str">
        <f>C223</f>
        <v>加藤篤</v>
      </c>
      <c r="F197" s="505"/>
      <c r="G197" s="505"/>
      <c r="H197" s="505"/>
      <c r="I197" s="505"/>
      <c r="J197" s="505"/>
      <c r="K197" s="506" t="s">
        <v>212</v>
      </c>
      <c r="L197" s="505"/>
      <c r="M197" s="505"/>
      <c r="N197" s="505"/>
      <c r="O197" s="505"/>
      <c r="P197" s="507"/>
      <c r="Q197" s="341" t="s">
        <v>190</v>
      </c>
      <c r="R197" s="341"/>
      <c r="S197" s="341"/>
      <c r="T197" s="342"/>
      <c r="U197" s="18">
        <v>17</v>
      </c>
      <c r="V197" s="19">
        <v>15</v>
      </c>
      <c r="W197" s="33"/>
      <c r="X197" s="12"/>
      <c r="Y197" s="16"/>
      <c r="Z197" s="13"/>
      <c r="AA197" s="12"/>
      <c r="AB197" s="186"/>
      <c r="AC197" s="350" t="str">
        <f>E188</f>
        <v>山川政人</v>
      </c>
      <c r="AD197" s="351"/>
      <c r="AE197" s="351"/>
      <c r="AF197" s="351"/>
      <c r="AG197" s="351"/>
      <c r="AH197" s="352" t="s">
        <v>288</v>
      </c>
      <c r="AI197" s="352"/>
      <c r="AJ197" s="352"/>
      <c r="AK197" s="352"/>
      <c r="AL197" s="353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</row>
    <row r="198" spans="3:69" ht="9.75" customHeight="1" thickBot="1">
      <c r="C198" s="4"/>
      <c r="D198" s="4"/>
      <c r="E198" s="500" t="str">
        <f>C224</f>
        <v>加地優太</v>
      </c>
      <c r="F198" s="501"/>
      <c r="G198" s="501"/>
      <c r="H198" s="501"/>
      <c r="I198" s="501"/>
      <c r="J198" s="501"/>
      <c r="K198" s="502" t="s">
        <v>212</v>
      </c>
      <c r="L198" s="501"/>
      <c r="M198" s="501"/>
      <c r="N198" s="501"/>
      <c r="O198" s="501"/>
      <c r="P198" s="503"/>
      <c r="Q198" s="344"/>
      <c r="R198" s="344"/>
      <c r="S198" s="344"/>
      <c r="T198" s="344"/>
      <c r="U198" s="24"/>
      <c r="V198" s="25"/>
      <c r="W198" s="14">
        <v>14</v>
      </c>
      <c r="X198" s="23">
        <v>12</v>
      </c>
      <c r="Y198" s="99"/>
      <c r="Z198" s="13"/>
      <c r="AA198" s="12"/>
      <c r="AB198" s="186"/>
      <c r="AC198" s="346" t="str">
        <f>E189</f>
        <v>尾崎麻衣</v>
      </c>
      <c r="AD198" s="347"/>
      <c r="AE198" s="347"/>
      <c r="AF198" s="347"/>
      <c r="AG198" s="347"/>
      <c r="AH198" s="348" t="s">
        <v>288</v>
      </c>
      <c r="AI198" s="348"/>
      <c r="AJ198" s="348"/>
      <c r="AK198" s="348"/>
      <c r="AL198" s="349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</row>
    <row r="199" spans="3:69" ht="1.5" customHeight="1" thickTop="1">
      <c r="C199" s="4"/>
      <c r="D199" s="4"/>
      <c r="E199" s="267"/>
      <c r="F199" s="268"/>
      <c r="G199" s="268"/>
      <c r="H199" s="268"/>
      <c r="I199" s="268"/>
      <c r="J199" s="268"/>
      <c r="K199" s="268"/>
      <c r="L199" s="268"/>
      <c r="M199" s="268"/>
      <c r="N199" s="268"/>
      <c r="O199" s="268"/>
      <c r="P199" s="268"/>
      <c r="Q199" s="1"/>
      <c r="R199" s="1"/>
      <c r="S199" s="1"/>
      <c r="T199" s="1"/>
      <c r="U199" s="12"/>
      <c r="V199" s="12"/>
      <c r="W199" s="12"/>
      <c r="X199" s="12"/>
      <c r="Y199" s="12"/>
      <c r="Z199" s="188"/>
      <c r="AA199" s="193"/>
      <c r="AB199" s="12"/>
      <c r="AC199" s="4"/>
      <c r="AD199" s="4"/>
      <c r="AE199" s="4"/>
      <c r="AF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</row>
    <row r="200" spans="3:69" ht="9.75" customHeight="1" thickBot="1">
      <c r="C200" s="4"/>
      <c r="D200" s="4"/>
      <c r="E200" s="504" t="str">
        <f>AM232</f>
        <v>秦泉寺拓也</v>
      </c>
      <c r="F200" s="505"/>
      <c r="G200" s="505"/>
      <c r="H200" s="505"/>
      <c r="I200" s="505"/>
      <c r="J200" s="505"/>
      <c r="K200" s="506" t="s">
        <v>144</v>
      </c>
      <c r="L200" s="505"/>
      <c r="M200" s="505"/>
      <c r="N200" s="505"/>
      <c r="O200" s="505"/>
      <c r="P200" s="507"/>
      <c r="Q200" s="410" t="s">
        <v>191</v>
      </c>
      <c r="R200" s="411"/>
      <c r="S200" s="411"/>
      <c r="T200" s="412"/>
      <c r="U200" s="12"/>
      <c r="V200" s="12"/>
      <c r="W200" s="23">
        <v>21</v>
      </c>
      <c r="X200" s="23">
        <v>21</v>
      </c>
      <c r="Y200" s="182"/>
      <c r="Z200" s="12"/>
      <c r="AA200" s="106"/>
      <c r="AB200" s="106"/>
      <c r="AC200" s="29"/>
      <c r="AD200" s="4"/>
      <c r="AE200" s="4"/>
      <c r="AF200" s="4"/>
      <c r="AH200" s="22"/>
      <c r="AI200" s="22"/>
      <c r="AJ200" s="22"/>
      <c r="AK200" s="22"/>
      <c r="AL200" s="22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</row>
    <row r="201" spans="3:69" ht="9.75" customHeight="1" thickTop="1">
      <c r="C201" s="4"/>
      <c r="D201" s="4"/>
      <c r="E201" s="500" t="str">
        <f>AM233</f>
        <v>石川祥</v>
      </c>
      <c r="F201" s="501"/>
      <c r="G201" s="501"/>
      <c r="H201" s="501"/>
      <c r="I201" s="501"/>
      <c r="J201" s="501"/>
      <c r="K201" s="502" t="s">
        <v>211</v>
      </c>
      <c r="L201" s="501"/>
      <c r="M201" s="501"/>
      <c r="N201" s="501"/>
      <c r="O201" s="501"/>
      <c r="P201" s="503"/>
      <c r="Q201" s="413"/>
      <c r="R201" s="414"/>
      <c r="S201" s="414"/>
      <c r="T201" s="415"/>
      <c r="U201" s="170">
        <v>21</v>
      </c>
      <c r="V201" s="170">
        <v>21</v>
      </c>
      <c r="W201" s="171"/>
      <c r="X201" s="186"/>
      <c r="Y201" s="179"/>
      <c r="Z201" s="12"/>
      <c r="AA201" s="106"/>
      <c r="AB201" s="106"/>
      <c r="AC201" s="9"/>
      <c r="AD201" s="4"/>
      <c r="AE201" s="4"/>
      <c r="AF201" s="4"/>
      <c r="AJ201" s="22"/>
      <c r="AK201" s="22"/>
      <c r="AL201" s="22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</row>
    <row r="202" spans="3:69" ht="1.5" customHeight="1" thickBot="1">
      <c r="C202" s="4"/>
      <c r="D202" s="4"/>
      <c r="E202" s="266"/>
      <c r="F202" s="266"/>
      <c r="G202" s="266"/>
      <c r="H202" s="266"/>
      <c r="I202" s="266"/>
      <c r="J202" s="266"/>
      <c r="K202" s="266"/>
      <c r="L202" s="266"/>
      <c r="M202" s="266"/>
      <c r="N202" s="266"/>
      <c r="O202" s="266"/>
      <c r="P202" s="266"/>
      <c r="Q202" s="1"/>
      <c r="R202" s="1"/>
      <c r="S202" s="1"/>
      <c r="T202" s="1"/>
      <c r="U202" s="12"/>
      <c r="V202" s="12"/>
      <c r="W202" s="179"/>
      <c r="X202" s="183"/>
      <c r="Y202" s="184"/>
      <c r="Z202" s="12"/>
      <c r="AA202" s="106"/>
      <c r="AB202" s="106"/>
      <c r="AC202" s="9"/>
      <c r="AD202" s="4"/>
      <c r="AE202" s="4"/>
      <c r="AF202" s="4"/>
      <c r="AJ202" s="22"/>
      <c r="AK202" s="22"/>
      <c r="AL202" s="22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</row>
    <row r="203" spans="3:69" ht="9.75" customHeight="1" thickTop="1">
      <c r="C203" s="4"/>
      <c r="D203" s="4"/>
      <c r="E203" s="504" t="str">
        <f>C214</f>
        <v>参鍋太郎</v>
      </c>
      <c r="F203" s="505"/>
      <c r="G203" s="505"/>
      <c r="H203" s="505"/>
      <c r="I203" s="505"/>
      <c r="J203" s="505"/>
      <c r="K203" s="506" t="s">
        <v>211</v>
      </c>
      <c r="L203" s="505"/>
      <c r="M203" s="505"/>
      <c r="N203" s="505"/>
      <c r="O203" s="505"/>
      <c r="P203" s="507"/>
      <c r="Q203" s="416" t="s">
        <v>192</v>
      </c>
      <c r="R203" s="341"/>
      <c r="S203" s="341"/>
      <c r="T203" s="341"/>
      <c r="U203" s="18">
        <v>15</v>
      </c>
      <c r="V203" s="19">
        <v>15</v>
      </c>
      <c r="W203" s="33"/>
      <c r="X203" s="12"/>
      <c r="Y203" s="12"/>
      <c r="Z203" s="12"/>
      <c r="AA203" s="106"/>
      <c r="AB203" s="106"/>
      <c r="AC203" s="9"/>
      <c r="AD203" s="4"/>
      <c r="AE203" s="4"/>
      <c r="AF203" s="4"/>
      <c r="AJ203" s="22"/>
      <c r="AK203" s="22"/>
      <c r="AL203" s="22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</row>
    <row r="204" spans="3:69" ht="9.75" customHeight="1">
      <c r="C204" s="4"/>
      <c r="D204" s="4"/>
      <c r="E204" s="500" t="str">
        <f>C215</f>
        <v>高津泰昇</v>
      </c>
      <c r="F204" s="501"/>
      <c r="G204" s="501"/>
      <c r="H204" s="501"/>
      <c r="I204" s="501"/>
      <c r="J204" s="501"/>
      <c r="K204" s="502" t="s">
        <v>211</v>
      </c>
      <c r="L204" s="501"/>
      <c r="M204" s="501"/>
      <c r="N204" s="501"/>
      <c r="O204" s="501"/>
      <c r="P204" s="503"/>
      <c r="Q204" s="417"/>
      <c r="R204" s="344"/>
      <c r="S204" s="344"/>
      <c r="T204" s="344"/>
      <c r="U204" s="21"/>
      <c r="V204" s="12"/>
      <c r="W204" s="12"/>
      <c r="X204" s="12"/>
      <c r="Y204" s="12"/>
      <c r="Z204" s="12"/>
      <c r="AA204" s="106"/>
      <c r="AB204" s="106"/>
      <c r="AC204" s="29"/>
      <c r="AD204" s="9"/>
      <c r="AE204" s="4"/>
      <c r="AF204" s="4"/>
      <c r="AK204" s="22"/>
      <c r="AL204" s="22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</row>
    <row r="205" spans="3:69" ht="1.5" customHeight="1" thickBot="1">
      <c r="C205" s="12"/>
      <c r="D205" s="89"/>
      <c r="E205" s="63"/>
      <c r="F205" s="42"/>
      <c r="G205" s="63"/>
      <c r="H205" s="29"/>
      <c r="I205" s="63"/>
      <c r="J205" s="42"/>
      <c r="K205" s="63"/>
      <c r="L205" s="29"/>
      <c r="M205" s="63"/>
      <c r="N205" s="42"/>
      <c r="O205" s="63"/>
      <c r="P205" s="63"/>
      <c r="Q205" s="29"/>
      <c r="R205" s="29"/>
      <c r="S205" s="29"/>
      <c r="T205" s="29"/>
      <c r="U205" s="60"/>
      <c r="V205" s="60"/>
      <c r="W205" s="60"/>
      <c r="X205" s="60"/>
      <c r="Y205" s="4"/>
      <c r="Z205" s="29"/>
      <c r="AA205" s="29"/>
      <c r="AB205" s="29"/>
      <c r="AC205" s="29"/>
      <c r="AD205" s="29"/>
      <c r="AE205" s="29"/>
      <c r="AF205" s="29"/>
      <c r="AG205" s="29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</row>
    <row r="206" spans="3:75" ht="9" customHeight="1">
      <c r="C206" s="403" t="s">
        <v>167</v>
      </c>
      <c r="D206" s="404"/>
      <c r="E206" s="407" t="str">
        <f>C208</f>
        <v>大西礼朗</v>
      </c>
      <c r="F206" s="369"/>
      <c r="G206" s="369"/>
      <c r="H206" s="370"/>
      <c r="I206" s="297" t="str">
        <f>C211</f>
        <v>鈴木高弘</v>
      </c>
      <c r="J206" s="369"/>
      <c r="K206" s="369"/>
      <c r="L206" s="370"/>
      <c r="M206" s="297" t="str">
        <f>C214</f>
        <v>参鍋太郎</v>
      </c>
      <c r="N206" s="369"/>
      <c r="O206" s="369"/>
      <c r="P206" s="370"/>
      <c r="Q206" s="297" t="str">
        <f>C217</f>
        <v>加藤晴美</v>
      </c>
      <c r="R206" s="369"/>
      <c r="S206" s="369"/>
      <c r="T206" s="395"/>
      <c r="U206" s="396" t="s">
        <v>4</v>
      </c>
      <c r="V206" s="397"/>
      <c r="W206" s="397"/>
      <c r="X206" s="398"/>
      <c r="Y206" s="4"/>
      <c r="Z206" s="399" t="s">
        <v>6</v>
      </c>
      <c r="AA206" s="400"/>
      <c r="AB206" s="399" t="s">
        <v>7</v>
      </c>
      <c r="AC206" s="401"/>
      <c r="AD206" s="400"/>
      <c r="AE206" s="383" t="s">
        <v>8</v>
      </c>
      <c r="AF206" s="384"/>
      <c r="AG206" s="385"/>
      <c r="AM206" s="403" t="s">
        <v>169</v>
      </c>
      <c r="AN206" s="404"/>
      <c r="AO206" s="407" t="str">
        <f>AM208</f>
        <v>藤原慎也</v>
      </c>
      <c r="AP206" s="369"/>
      <c r="AQ206" s="369"/>
      <c r="AR206" s="370"/>
      <c r="AS206" s="297" t="str">
        <f>AM211</f>
        <v>岸保昭</v>
      </c>
      <c r="AT206" s="369"/>
      <c r="AU206" s="369"/>
      <c r="AV206" s="370"/>
      <c r="AW206" s="297" t="str">
        <f>AM214</f>
        <v>曽根隆志</v>
      </c>
      <c r="AX206" s="369"/>
      <c r="AY206" s="369"/>
      <c r="AZ206" s="370"/>
      <c r="BA206" s="297" t="str">
        <f>AM217</f>
        <v>鈴木康格</v>
      </c>
      <c r="BB206" s="369"/>
      <c r="BC206" s="369"/>
      <c r="BD206" s="395"/>
      <c r="BE206" s="396" t="s">
        <v>4</v>
      </c>
      <c r="BF206" s="397"/>
      <c r="BG206" s="397"/>
      <c r="BH206" s="398"/>
      <c r="BI206" s="4"/>
      <c r="BJ206" s="399" t="s">
        <v>6</v>
      </c>
      <c r="BK206" s="400"/>
      <c r="BL206" s="399" t="s">
        <v>7</v>
      </c>
      <c r="BM206" s="401"/>
      <c r="BN206" s="400"/>
      <c r="BO206" s="383" t="s">
        <v>8</v>
      </c>
      <c r="BP206" s="384"/>
      <c r="BQ206" s="385"/>
      <c r="BR206" s="4"/>
      <c r="BS206" s="4"/>
      <c r="BT206" s="4"/>
      <c r="BU206" s="4"/>
      <c r="BV206" s="4"/>
      <c r="BW206" s="4"/>
    </row>
    <row r="207" spans="3:75" ht="9" customHeight="1" thickBot="1">
      <c r="C207" s="405"/>
      <c r="D207" s="406"/>
      <c r="E207" s="408" t="str">
        <f>C209</f>
        <v>石川勝斗</v>
      </c>
      <c r="F207" s="387"/>
      <c r="G207" s="387"/>
      <c r="H207" s="409"/>
      <c r="I207" s="386" t="str">
        <f>C212</f>
        <v>青木翔太</v>
      </c>
      <c r="J207" s="387"/>
      <c r="K207" s="387"/>
      <c r="L207" s="409"/>
      <c r="M207" s="386" t="str">
        <f>C215</f>
        <v>高津泰昇</v>
      </c>
      <c r="N207" s="387"/>
      <c r="O207" s="387"/>
      <c r="P207" s="409"/>
      <c r="Q207" s="386" t="str">
        <f>C218</f>
        <v>川上紗南</v>
      </c>
      <c r="R207" s="387"/>
      <c r="S207" s="387"/>
      <c r="T207" s="388"/>
      <c r="U207" s="389" t="s">
        <v>5</v>
      </c>
      <c r="V207" s="390"/>
      <c r="W207" s="390"/>
      <c r="X207" s="391"/>
      <c r="Y207" s="4"/>
      <c r="Z207" s="36" t="s">
        <v>9</v>
      </c>
      <c r="AA207" s="38" t="s">
        <v>10</v>
      </c>
      <c r="AB207" s="36" t="s">
        <v>184</v>
      </c>
      <c r="AC207" s="38" t="s">
        <v>11</v>
      </c>
      <c r="AD207" s="37" t="s">
        <v>12</v>
      </c>
      <c r="AE207" s="38" t="s">
        <v>16</v>
      </c>
      <c r="AF207" s="38" t="s">
        <v>11</v>
      </c>
      <c r="AG207" s="37" t="s">
        <v>12</v>
      </c>
      <c r="AM207" s="405"/>
      <c r="AN207" s="406"/>
      <c r="AO207" s="408" t="str">
        <f>AM209</f>
        <v>石川豪城</v>
      </c>
      <c r="AP207" s="387"/>
      <c r="AQ207" s="387"/>
      <c r="AR207" s="409"/>
      <c r="AS207" s="386" t="str">
        <f>AM212</f>
        <v>葛城梨乃</v>
      </c>
      <c r="AT207" s="387"/>
      <c r="AU207" s="387"/>
      <c r="AV207" s="409"/>
      <c r="AW207" s="386" t="str">
        <f>AM215</f>
        <v>松岡靖男</v>
      </c>
      <c r="AX207" s="387"/>
      <c r="AY207" s="387"/>
      <c r="AZ207" s="409"/>
      <c r="BA207" s="386" t="str">
        <f>AM218</f>
        <v>日野剛志</v>
      </c>
      <c r="BB207" s="387"/>
      <c r="BC207" s="387"/>
      <c r="BD207" s="388"/>
      <c r="BE207" s="389" t="s">
        <v>5</v>
      </c>
      <c r="BF207" s="390"/>
      <c r="BG207" s="390"/>
      <c r="BH207" s="391"/>
      <c r="BI207" s="4"/>
      <c r="BJ207" s="36" t="s">
        <v>9</v>
      </c>
      <c r="BK207" s="38" t="s">
        <v>10</v>
      </c>
      <c r="BL207" s="36" t="s">
        <v>184</v>
      </c>
      <c r="BM207" s="38" t="s">
        <v>11</v>
      </c>
      <c r="BN207" s="37" t="s">
        <v>12</v>
      </c>
      <c r="BO207" s="38" t="s">
        <v>16</v>
      </c>
      <c r="BP207" s="38" t="s">
        <v>11</v>
      </c>
      <c r="BQ207" s="37" t="s">
        <v>12</v>
      </c>
      <c r="BR207" s="4"/>
      <c r="BS207" s="4"/>
      <c r="BT207" s="4"/>
      <c r="BU207" s="4"/>
      <c r="BV207" s="4"/>
      <c r="BW207" s="4"/>
    </row>
    <row r="208" spans="3:75" ht="9.75" customHeight="1">
      <c r="C208" s="260" t="s">
        <v>81</v>
      </c>
      <c r="D208" s="274" t="s">
        <v>80</v>
      </c>
      <c r="E208" s="474"/>
      <c r="F208" s="475"/>
      <c r="G208" s="475"/>
      <c r="H208" s="476"/>
      <c r="I208" s="133"/>
      <c r="J208" s="134">
        <f>IF(I208="","","-")</f>
      </c>
      <c r="K208" s="135"/>
      <c r="L208" s="473">
        <f>IF(I208&lt;&gt;"",IF(I208&gt;K208,IF(I209&gt;K209,"○",IF(I210&gt;K210,"○","×")),IF(I209&gt;K209,IF(I210&gt;K210,"○","×"),"×")),"")</f>
      </c>
      <c r="M208" s="133"/>
      <c r="N208" s="134">
        <f aca="true" t="shared" si="32" ref="N208:N213">IF(M208="","","-")</f>
      </c>
      <c r="O208" s="135"/>
      <c r="P208" s="473">
        <f>IF(M208&lt;&gt;"",IF(M208&gt;O208,IF(M209&gt;O209,"○",IF(M210&gt;O210,"○","×")),IF(M209&gt;O209,IF(M210&gt;O210,"○","×"),"×")),"")</f>
      </c>
      <c r="Q208" s="133"/>
      <c r="R208" s="134">
        <f aca="true" t="shared" si="33" ref="R208:R216">IF(Q208="","","-")</f>
      </c>
      <c r="S208" s="135"/>
      <c r="T208" s="460">
        <f>IF(Q208&lt;&gt;"",IF(Q208&gt;S208,IF(Q209&gt;S209,"○",IF(Q210&gt;S210,"○","×")),IF(Q209&gt;S209,IF(Q210&gt;S210,"○","×"),"×")),"")</f>
      </c>
      <c r="U208" s="479" t="s">
        <v>241</v>
      </c>
      <c r="V208" s="480"/>
      <c r="W208" s="480"/>
      <c r="X208" s="481"/>
      <c r="Y208" s="4"/>
      <c r="Z208" s="47"/>
      <c r="AA208" s="29"/>
      <c r="AB208" s="48"/>
      <c r="AC208" s="49"/>
      <c r="AD208" s="50"/>
      <c r="AE208" s="29"/>
      <c r="AF208" s="29"/>
      <c r="AG208" s="51"/>
      <c r="AM208" s="248" t="s">
        <v>131</v>
      </c>
      <c r="AN208" s="249" t="s">
        <v>172</v>
      </c>
      <c r="AO208" s="306"/>
      <c r="AP208" s="300"/>
      <c r="AQ208" s="300"/>
      <c r="AR208" s="301"/>
      <c r="AS208" s="41">
        <v>21</v>
      </c>
      <c r="AT208" s="42" t="str">
        <f>IF(AS208="","","-")</f>
        <v>-</v>
      </c>
      <c r="AU208" s="43">
        <v>18</v>
      </c>
      <c r="AV208" s="299" t="str">
        <f>IF(AS208&lt;&gt;"",IF(AS208&gt;AU208,IF(AS209&gt;AU209,"○",IF(AS210&gt;AU210,"○","×")),IF(AS209&gt;AU209,IF(AS210&gt;AU210,"○","×"),"×")),"")</f>
        <v>×</v>
      </c>
      <c r="AW208" s="41">
        <v>15</v>
      </c>
      <c r="AX208" s="44" t="str">
        <f aca="true" t="shared" si="34" ref="AX208:AX213">IF(AW208="","","-")</f>
        <v>-</v>
      </c>
      <c r="AY208" s="45">
        <v>21</v>
      </c>
      <c r="AZ208" s="299" t="str">
        <f>IF(AW208&lt;&gt;"",IF(AW208&gt;AY208,IF(AW209&gt;AY209,"○",IF(AW210&gt;AY210,"○","×")),IF(AW209&gt;AY209,IF(AW210&gt;AY210,"○","×"),"×")),"")</f>
        <v>×</v>
      </c>
      <c r="BA208" s="46">
        <v>16</v>
      </c>
      <c r="BB208" s="44" t="str">
        <f aca="true" t="shared" si="35" ref="BB208:BB216">IF(BA208="","","-")</f>
        <v>-</v>
      </c>
      <c r="BC208" s="43">
        <v>21</v>
      </c>
      <c r="BD208" s="402" t="str">
        <f>IF(BA208&lt;&gt;"",IF(BA208&gt;BC208,IF(BA209&gt;BC209,"○",IF(BA210&gt;BC210,"○","×")),IF(BA209&gt;BC209,IF(BA210&gt;BC210,"○","×"),"×")),"")</f>
        <v>×</v>
      </c>
      <c r="BE208" s="392" t="s">
        <v>260</v>
      </c>
      <c r="BF208" s="393"/>
      <c r="BG208" s="393"/>
      <c r="BH208" s="394"/>
      <c r="BI208" s="4"/>
      <c r="BJ208" s="47"/>
      <c r="BK208" s="29"/>
      <c r="BL208" s="48"/>
      <c r="BM208" s="49"/>
      <c r="BN208" s="50"/>
      <c r="BO208" s="29"/>
      <c r="BP208" s="29"/>
      <c r="BQ208" s="51"/>
      <c r="BR208" s="4"/>
      <c r="BS208" s="4"/>
      <c r="BT208" s="4"/>
      <c r="BU208" s="4"/>
      <c r="BV208" s="4"/>
      <c r="BW208" s="4"/>
    </row>
    <row r="209" spans="3:75" ht="9.75" customHeight="1">
      <c r="C209" s="262" t="s">
        <v>82</v>
      </c>
      <c r="D209" s="275" t="s">
        <v>80</v>
      </c>
      <c r="E209" s="477"/>
      <c r="F209" s="427"/>
      <c r="G209" s="427"/>
      <c r="H209" s="422"/>
      <c r="I209" s="139"/>
      <c r="J209" s="140">
        <f>IF(I209="","","-")</f>
      </c>
      <c r="K209" s="141"/>
      <c r="L209" s="431"/>
      <c r="M209" s="139"/>
      <c r="N209" s="140">
        <f t="shared" si="32"/>
      </c>
      <c r="O209" s="142"/>
      <c r="P209" s="431"/>
      <c r="Q209" s="139"/>
      <c r="R209" s="140">
        <f t="shared" si="33"/>
      </c>
      <c r="S209" s="142"/>
      <c r="T209" s="419"/>
      <c r="U209" s="482"/>
      <c r="V209" s="483"/>
      <c r="W209" s="483"/>
      <c r="X209" s="484"/>
      <c r="Y209" s="4"/>
      <c r="Z209" s="47">
        <f>COUNTIF(E208:T210,"○")</f>
        <v>0</v>
      </c>
      <c r="AA209" s="29">
        <f>COUNTIF(E208:T210,"×")</f>
        <v>0</v>
      </c>
      <c r="AB209" s="53">
        <f>(IF((E208&gt;G208),1,0))+(IF((E209&gt;G209),1,0))+(IF((E210&gt;G210),1,0))+(IF((I208&gt;K208),1,0))+(IF((I209&gt;K209),1,0))+(IF((I210&gt;K210),1,0))+(IF((M208&gt;O208),1,0))+(IF((M209&gt;O209),1,0))+(IF((M210&gt;O210),1,0))+(IF((Q208&gt;S208),1,0))+(IF((Q209&gt;S209),1,0))+(IF((Q210&gt;S210),1,0))</f>
        <v>0</v>
      </c>
      <c r="AC209" s="54">
        <f>(IF((E208&lt;G208),1,0))+(IF((E209&lt;G209),1,0))+(IF((E210&lt;G210),1,0))+(IF((I208&lt;K208),1,0))+(IF((I209&lt;K209),1,0))+(IF((I210&lt;K210),1,0))+(IF((M208&lt;O208),1,0))+(IF((M209&lt;O209),1,0))+(IF((M210&lt;O210),1,0))+(IF((Q208&lt;S208),1,0))+(IF((Q209&lt;S209),1,0))+(IF((Q210&lt;S210),1,0))</f>
        <v>0</v>
      </c>
      <c r="AD209" s="55">
        <f>AB209-AC209</f>
        <v>0</v>
      </c>
      <c r="AE209" s="29">
        <f>SUM(E208:E210,I208:I210,M208:M210,Q208:Q210)</f>
        <v>0</v>
      </c>
      <c r="AF209" s="29">
        <f>SUM(G208:G210,K208:K210,O208:O210,S208:S210)</f>
        <v>0</v>
      </c>
      <c r="AG209" s="51">
        <f>AE209-AF209</f>
        <v>0</v>
      </c>
      <c r="AM209" s="250" t="s">
        <v>41</v>
      </c>
      <c r="AN209" s="251" t="s">
        <v>172</v>
      </c>
      <c r="AO209" s="302"/>
      <c r="AP209" s="361"/>
      <c r="AQ209" s="361"/>
      <c r="AR209" s="362"/>
      <c r="AS209" s="41">
        <v>15</v>
      </c>
      <c r="AT209" s="42" t="str">
        <f>IF(AS209="","","-")</f>
        <v>-</v>
      </c>
      <c r="AU209" s="52">
        <v>21</v>
      </c>
      <c r="AV209" s="321"/>
      <c r="AW209" s="41">
        <v>12</v>
      </c>
      <c r="AX209" s="42" t="str">
        <f t="shared" si="34"/>
        <v>-</v>
      </c>
      <c r="AY209" s="43">
        <v>21</v>
      </c>
      <c r="AZ209" s="321"/>
      <c r="BA209" s="41">
        <v>19</v>
      </c>
      <c r="BB209" s="42" t="str">
        <f t="shared" si="35"/>
        <v>-</v>
      </c>
      <c r="BC209" s="43">
        <v>21</v>
      </c>
      <c r="BD209" s="366"/>
      <c r="BE209" s="380"/>
      <c r="BF209" s="381"/>
      <c r="BG209" s="381"/>
      <c r="BH209" s="382"/>
      <c r="BI209" s="4"/>
      <c r="BJ209" s="47">
        <f>COUNTIF(AO208:BD210,"○")</f>
        <v>0</v>
      </c>
      <c r="BK209" s="29">
        <f>COUNTIF(AO208:BD210,"×")</f>
        <v>3</v>
      </c>
      <c r="BL209" s="53">
        <f>(IF((AO208&gt;AQ208),1,0))+(IF((AO209&gt;AQ209),1,0))+(IF((AO210&gt;AQ210),1,0))+(IF((AS208&gt;AU208),1,0))+(IF((AS209&gt;AU209),1,0))+(IF((AS210&gt;AU210),1,0))+(IF((AW208&gt;AY208),1,0))+(IF((AW209&gt;AY209),1,0))+(IF((AW210&gt;AY210),1,0))+(IF((BA208&gt;BC208),1,0))+(IF((BA209&gt;BC209),1,0))+(IF((BA210&gt;BC210),1,0))</f>
        <v>1</v>
      </c>
      <c r="BM209" s="54">
        <f>(IF((AO208&lt;AQ208),1,0))+(IF((AO209&lt;AQ209),1,0))+(IF((AO210&lt;AQ210),1,0))+(IF((AS208&lt;AU208),1,0))+(IF((AS209&lt;AU209),1,0))+(IF((AS210&lt;AU210),1,0))+(IF((AW208&lt;AY208),1,0))+(IF((AW209&lt;AY209),1,0))+(IF((AW210&lt;AY210),1,0))+(IF((BA208&lt;BC208),1,0))+(IF((BA209&lt;BC209),1,0))+(IF((BA210&lt;BC210),1,0))</f>
        <v>6</v>
      </c>
      <c r="BN209" s="55">
        <f>BL209-BM209</f>
        <v>-5</v>
      </c>
      <c r="BO209" s="29">
        <f>SUM(AO208:AO210,AS208:AS210,AW208:AW210,BA208:BA210)</f>
        <v>111</v>
      </c>
      <c r="BP209" s="29">
        <f>SUM(AQ208:AQ210,AU208:AU210,AY208:AY210,BC208:BC210)</f>
        <v>144</v>
      </c>
      <c r="BQ209" s="51">
        <f>BO209-BP209</f>
        <v>-33</v>
      </c>
      <c r="BR209" s="4"/>
      <c r="BS209" s="4"/>
      <c r="BT209" s="4"/>
      <c r="BU209" s="4"/>
      <c r="BV209" s="4"/>
      <c r="BW209" s="4"/>
    </row>
    <row r="210" spans="3:75" ht="9.75" customHeight="1">
      <c r="C210" s="264"/>
      <c r="D210" s="265"/>
      <c r="E210" s="478"/>
      <c r="F210" s="429"/>
      <c r="G210" s="429"/>
      <c r="H210" s="423"/>
      <c r="I210" s="145"/>
      <c r="J210" s="146">
        <f>IF(I210="","","-")</f>
      </c>
      <c r="K210" s="147"/>
      <c r="L210" s="432"/>
      <c r="M210" s="145"/>
      <c r="N210" s="146">
        <f t="shared" si="32"/>
      </c>
      <c r="O210" s="147"/>
      <c r="P210" s="432"/>
      <c r="Q210" s="145"/>
      <c r="R210" s="146">
        <f t="shared" si="33"/>
      </c>
      <c r="S210" s="147"/>
      <c r="T210" s="420"/>
      <c r="U210" s="59">
        <f>Z209</f>
        <v>0</v>
      </c>
      <c r="V210" s="60" t="s">
        <v>15</v>
      </c>
      <c r="W210" s="60">
        <f>AA209</f>
        <v>0</v>
      </c>
      <c r="X210" s="61" t="s">
        <v>10</v>
      </c>
      <c r="Y210" s="4"/>
      <c r="Z210" s="47"/>
      <c r="AA210" s="29"/>
      <c r="AB210" s="47"/>
      <c r="AC210" s="29"/>
      <c r="AD210" s="51"/>
      <c r="AE210" s="29"/>
      <c r="AF210" s="29"/>
      <c r="AG210" s="51"/>
      <c r="AM210" s="250"/>
      <c r="AN210" s="252"/>
      <c r="AO210" s="298"/>
      <c r="AP210" s="364"/>
      <c r="AQ210" s="364"/>
      <c r="AR210" s="365"/>
      <c r="AS210" s="56">
        <v>13</v>
      </c>
      <c r="AT210" s="42" t="str">
        <f>IF(AS210="","","-")</f>
        <v>-</v>
      </c>
      <c r="AU210" s="57">
        <v>21</v>
      </c>
      <c r="AV210" s="322"/>
      <c r="AW210" s="56"/>
      <c r="AX210" s="58">
        <f t="shared" si="34"/>
      </c>
      <c r="AY210" s="57"/>
      <c r="AZ210" s="321"/>
      <c r="BA210" s="56"/>
      <c r="BB210" s="58">
        <f t="shared" si="35"/>
      </c>
      <c r="BC210" s="57"/>
      <c r="BD210" s="366"/>
      <c r="BE210" s="59">
        <f>BJ209</f>
        <v>0</v>
      </c>
      <c r="BF210" s="60" t="s">
        <v>15</v>
      </c>
      <c r="BG210" s="60">
        <f>BK209</f>
        <v>3</v>
      </c>
      <c r="BH210" s="61" t="s">
        <v>10</v>
      </c>
      <c r="BI210" s="4"/>
      <c r="BJ210" s="47"/>
      <c r="BK210" s="29"/>
      <c r="BL210" s="47"/>
      <c r="BM210" s="29"/>
      <c r="BN210" s="51"/>
      <c r="BO210" s="29"/>
      <c r="BP210" s="29"/>
      <c r="BQ210" s="51"/>
      <c r="BR210" s="4"/>
      <c r="BS210" s="4"/>
      <c r="BT210" s="4"/>
      <c r="BU210" s="4"/>
      <c r="BV210" s="4"/>
      <c r="BW210" s="4"/>
    </row>
    <row r="211" spans="3:75" ht="9.75" customHeight="1">
      <c r="C211" s="253" t="s">
        <v>75</v>
      </c>
      <c r="D211" s="254" t="s">
        <v>214</v>
      </c>
      <c r="E211" s="148">
        <f>IF(K208="","",K208)</f>
      </c>
      <c r="F211" s="149">
        <f aca="true" t="shared" si="36" ref="F211:F219">IF(E211="","","-")</f>
      </c>
      <c r="G211" s="150">
        <f>IF(I208="","",I208)</f>
      </c>
      <c r="H211" s="421">
        <f>IF(L208="","",IF(L208="○","×",IF(L208="×","○")))</f>
      </c>
      <c r="I211" s="357"/>
      <c r="J211" s="358"/>
      <c r="K211" s="358"/>
      <c r="L211" s="359"/>
      <c r="M211" s="41">
        <v>18</v>
      </c>
      <c r="N211" s="42" t="str">
        <f t="shared" si="32"/>
        <v>-</v>
      </c>
      <c r="O211" s="43">
        <v>21</v>
      </c>
      <c r="P211" s="368" t="str">
        <f>IF(M211&lt;&gt;"",IF(M211&gt;O211,IF(M212&gt;O212,"○",IF(M213&gt;O213,"○","×")),IF(M212&gt;O212,IF(M213&gt;O213,"○","×"),"×")),"")</f>
        <v>○</v>
      </c>
      <c r="Q211" s="41">
        <v>17</v>
      </c>
      <c r="R211" s="42" t="str">
        <f t="shared" si="33"/>
        <v>-</v>
      </c>
      <c r="S211" s="43">
        <v>21</v>
      </c>
      <c r="T211" s="323" t="str">
        <f>IF(Q211&lt;&gt;"",IF(Q211&gt;S211,IF(Q212&gt;S212,"○",IF(Q213&gt;S213,"○","×")),IF(Q212&gt;S212,IF(Q213&gt;S213,"○","×"),"×")),"")</f>
        <v>×</v>
      </c>
      <c r="U211" s="377" t="s">
        <v>253</v>
      </c>
      <c r="V211" s="378"/>
      <c r="W211" s="378"/>
      <c r="X211" s="379"/>
      <c r="Y211" s="4"/>
      <c r="Z211" s="48"/>
      <c r="AA211" s="49"/>
      <c r="AB211" s="48"/>
      <c r="AC211" s="49"/>
      <c r="AD211" s="50"/>
      <c r="AE211" s="49"/>
      <c r="AF211" s="49"/>
      <c r="AG211" s="50"/>
      <c r="AM211" s="253" t="s">
        <v>136</v>
      </c>
      <c r="AN211" s="254" t="s">
        <v>171</v>
      </c>
      <c r="AO211" s="62">
        <f>IF(AU208="","",AU208)</f>
        <v>18</v>
      </c>
      <c r="AP211" s="42" t="str">
        <f aca="true" t="shared" si="37" ref="AP211:AP219">IF(AO211="","","-")</f>
        <v>-</v>
      </c>
      <c r="AQ211" s="63">
        <f>IF(AS208="","",AS208)</f>
        <v>21</v>
      </c>
      <c r="AR211" s="354" t="str">
        <f>IF(AV208="","",IF(AV208="○","×",IF(AV208="×","○")))</f>
        <v>○</v>
      </c>
      <c r="AS211" s="357"/>
      <c r="AT211" s="358"/>
      <c r="AU211" s="358"/>
      <c r="AV211" s="359"/>
      <c r="AW211" s="41">
        <v>21</v>
      </c>
      <c r="AX211" s="42" t="str">
        <f t="shared" si="34"/>
        <v>-</v>
      </c>
      <c r="AY211" s="43">
        <v>12</v>
      </c>
      <c r="AZ211" s="368" t="str">
        <f>IF(AW211&lt;&gt;"",IF(AW211&gt;AY211,IF(AW212&gt;AY212,"○",IF(AW213&gt;AY213,"○","×")),IF(AW212&gt;AY212,IF(AW213&gt;AY213,"○","×"),"×")),"")</f>
        <v>○</v>
      </c>
      <c r="BA211" s="41">
        <v>19</v>
      </c>
      <c r="BB211" s="42" t="str">
        <f t="shared" si="35"/>
        <v>-</v>
      </c>
      <c r="BC211" s="43">
        <v>21</v>
      </c>
      <c r="BD211" s="323" t="str">
        <f>IF(BA211&lt;&gt;"",IF(BA211&gt;BC211,IF(BA212&gt;BC212,"○",IF(BA213&gt;BC213,"○","×")),IF(BA212&gt;BC212,IF(BA213&gt;BC213,"○","×"),"×")),"")</f>
        <v>×</v>
      </c>
      <c r="BE211" s="377" t="s">
        <v>254</v>
      </c>
      <c r="BF211" s="378"/>
      <c r="BG211" s="378"/>
      <c r="BH211" s="379"/>
      <c r="BI211" s="4"/>
      <c r="BJ211" s="48"/>
      <c r="BK211" s="49"/>
      <c r="BL211" s="48"/>
      <c r="BM211" s="49"/>
      <c r="BN211" s="50"/>
      <c r="BO211" s="49"/>
      <c r="BP211" s="49"/>
      <c r="BQ211" s="50"/>
      <c r="BR211" s="4"/>
      <c r="BS211" s="4"/>
      <c r="BT211" s="4"/>
      <c r="BU211" s="4"/>
      <c r="BV211" s="4"/>
      <c r="BW211" s="4"/>
    </row>
    <row r="212" spans="3:75" ht="9.75" customHeight="1">
      <c r="C212" s="250" t="s">
        <v>76</v>
      </c>
      <c r="D212" s="255" t="s">
        <v>214</v>
      </c>
      <c r="E212" s="136">
        <f>IF(K209="","",K209)</f>
      </c>
      <c r="F212" s="140">
        <f t="shared" si="36"/>
      </c>
      <c r="G212" s="137">
        <f>IF(I209="","",I209)</f>
      </c>
      <c r="H212" s="422">
        <f>IF(J209="","",J209)</f>
      </c>
      <c r="I212" s="360"/>
      <c r="J212" s="361"/>
      <c r="K212" s="361"/>
      <c r="L212" s="362"/>
      <c r="M212" s="41">
        <v>21</v>
      </c>
      <c r="N212" s="42" t="str">
        <f t="shared" si="32"/>
        <v>-</v>
      </c>
      <c r="O212" s="43">
        <v>8</v>
      </c>
      <c r="P212" s="321"/>
      <c r="Q212" s="41">
        <v>13</v>
      </c>
      <c r="R212" s="42" t="str">
        <f t="shared" si="33"/>
        <v>-</v>
      </c>
      <c r="S212" s="43">
        <v>21</v>
      </c>
      <c r="T212" s="366"/>
      <c r="U212" s="380"/>
      <c r="V212" s="381"/>
      <c r="W212" s="381"/>
      <c r="X212" s="382"/>
      <c r="Y212" s="4"/>
      <c r="Z212" s="47">
        <f>COUNTIF(E211:T213,"○")</f>
        <v>1</v>
      </c>
      <c r="AA212" s="29">
        <f>COUNTIF(E211:T213,"×")</f>
        <v>1</v>
      </c>
      <c r="AB212" s="53">
        <f>(IF((E211&gt;G211),1,0))+(IF((E212&gt;G212),1,0))+(IF((E213&gt;G213),1,0))+(IF((I211&gt;K211),1,0))+(IF((I212&gt;K212),1,0))+(IF((I213&gt;K213),1,0))+(IF((M211&gt;O211),1,0))+(IF((M212&gt;O212),1,0))+(IF((M213&gt;O213),1,0))+(IF((Q211&gt;S211),1,0))+(IF((Q212&gt;S212),1,0))+(IF((Q213&gt;S213),1,0))</f>
        <v>2</v>
      </c>
      <c r="AC212" s="54">
        <f>(IF((E211&lt;G211),1,0))+(IF((E212&lt;G212),1,0))+(IF((E213&lt;G213),1,0))+(IF((I211&lt;K211),1,0))+(IF((I212&lt;K212),1,0))+(IF((I213&lt;K213),1,0))+(IF((M211&lt;O211),1,0))+(IF((M212&lt;O212),1,0))+(IF((M213&lt;O213),1,0))+(IF((Q211&lt;S211),1,0))+(IF((Q212&lt;S212),1,0))+(IF((Q213&lt;S213),1,0))</f>
        <v>3</v>
      </c>
      <c r="AD212" s="55">
        <f>AB212-AC212</f>
        <v>-1</v>
      </c>
      <c r="AE212" s="29">
        <f>SUM(E211:E213,I211:I213,M211:M213,Q211:Q213)</f>
        <v>90</v>
      </c>
      <c r="AF212" s="29">
        <f>SUM(G211:G213,K211:K213,O211:O213,S211:S213)</f>
        <v>85</v>
      </c>
      <c r="AG212" s="51">
        <f>AE212-AF212</f>
        <v>5</v>
      </c>
      <c r="AM212" s="250" t="s">
        <v>137</v>
      </c>
      <c r="AN212" s="255" t="s">
        <v>171</v>
      </c>
      <c r="AO212" s="62">
        <f>IF(AU209="","",AU209)</f>
        <v>21</v>
      </c>
      <c r="AP212" s="42" t="str">
        <f t="shared" si="37"/>
        <v>-</v>
      </c>
      <c r="AQ212" s="63">
        <f>IF(AS209="","",AS209)</f>
        <v>15</v>
      </c>
      <c r="AR212" s="355" t="str">
        <f>IF(AT209="","",AT209)</f>
        <v>-</v>
      </c>
      <c r="AS212" s="360"/>
      <c r="AT212" s="361"/>
      <c r="AU212" s="361"/>
      <c r="AV212" s="362"/>
      <c r="AW212" s="41">
        <v>21</v>
      </c>
      <c r="AX212" s="42" t="str">
        <f t="shared" si="34"/>
        <v>-</v>
      </c>
      <c r="AY212" s="43">
        <v>17</v>
      </c>
      <c r="AZ212" s="321"/>
      <c r="BA212" s="41">
        <v>20</v>
      </c>
      <c r="BB212" s="42" t="str">
        <f t="shared" si="35"/>
        <v>-</v>
      </c>
      <c r="BC212" s="43">
        <v>21</v>
      </c>
      <c r="BD212" s="366"/>
      <c r="BE212" s="380"/>
      <c r="BF212" s="381"/>
      <c r="BG212" s="381"/>
      <c r="BH212" s="382"/>
      <c r="BI212" s="4"/>
      <c r="BJ212" s="47">
        <f>COUNTIF(AO211:BD213,"○")</f>
        <v>2</v>
      </c>
      <c r="BK212" s="29">
        <f>COUNTIF(AO211:BD213,"×")</f>
        <v>1</v>
      </c>
      <c r="BL212" s="53">
        <f>(IF((AO211&gt;AQ211),1,0))+(IF((AO212&gt;AQ212),1,0))+(IF((AO213&gt;AQ213),1,0))+(IF((AS211&gt;AU211),1,0))+(IF((AS212&gt;AU212),1,0))+(IF((AS213&gt;AU213),1,0))+(IF((AW211&gt;AY211),1,0))+(IF((AW212&gt;AY212),1,0))+(IF((AW213&gt;AY213),1,0))+(IF((BA211&gt;BC211),1,0))+(IF((BA212&gt;BC212),1,0))+(IF((BA213&gt;BC213),1,0))</f>
        <v>4</v>
      </c>
      <c r="BM212" s="54">
        <f>(IF((AO211&lt;AQ211),1,0))+(IF((AO212&lt;AQ212),1,0))+(IF((AO213&lt;AQ213),1,0))+(IF((AS211&lt;AU211),1,0))+(IF((AS212&lt;AU212),1,0))+(IF((AS213&lt;AU213),1,0))+(IF((AW211&lt;AY211),1,0))+(IF((AW212&lt;AY212),1,0))+(IF((AW213&lt;AY213),1,0))+(IF((BA211&lt;BC211),1,0))+(IF((BA212&lt;BC212),1,0))+(IF((BA213&lt;BC213),1,0))</f>
        <v>3</v>
      </c>
      <c r="BN212" s="55">
        <f>BL212-BM212</f>
        <v>1</v>
      </c>
      <c r="BO212" s="29">
        <f>SUM(AO211:AO213,AS211:AS213,AW211:AW213,BA211:BA213)</f>
        <v>141</v>
      </c>
      <c r="BP212" s="29">
        <f>SUM(AQ211:AQ213,AU211:AU213,AY211:AY213,BC211:BC213)</f>
        <v>120</v>
      </c>
      <c r="BQ212" s="51">
        <f>BO212-BP212</f>
        <v>21</v>
      </c>
      <c r="BR212" s="4"/>
      <c r="BS212" s="4"/>
      <c r="BT212" s="4"/>
      <c r="BU212" s="4"/>
      <c r="BV212" s="4"/>
      <c r="BW212" s="4"/>
    </row>
    <row r="213" spans="3:75" ht="9.75" customHeight="1">
      <c r="C213" s="256"/>
      <c r="D213" s="257"/>
      <c r="E213" s="143">
        <f>IF(K210="","",K210)</f>
      </c>
      <c r="F213" s="140">
        <f t="shared" si="36"/>
      </c>
      <c r="G213" s="144">
        <f>IF(I210="","",I210)</f>
      </c>
      <c r="H213" s="423">
        <f>IF(J210="","",J210)</f>
      </c>
      <c r="I213" s="363"/>
      <c r="J213" s="364"/>
      <c r="K213" s="364"/>
      <c r="L213" s="365"/>
      <c r="M213" s="56">
        <v>21</v>
      </c>
      <c r="N213" s="42" t="str">
        <f t="shared" si="32"/>
        <v>-</v>
      </c>
      <c r="O213" s="57">
        <v>14</v>
      </c>
      <c r="P213" s="322"/>
      <c r="Q213" s="56"/>
      <c r="R213" s="58">
        <f t="shared" si="33"/>
      </c>
      <c r="S213" s="57"/>
      <c r="T213" s="367"/>
      <c r="U213" s="59">
        <f>Z212</f>
        <v>1</v>
      </c>
      <c r="V213" s="60" t="s">
        <v>15</v>
      </c>
      <c r="W213" s="60">
        <f>AA212</f>
        <v>1</v>
      </c>
      <c r="X213" s="61" t="s">
        <v>10</v>
      </c>
      <c r="Y213" s="4"/>
      <c r="Z213" s="66"/>
      <c r="AA213" s="67"/>
      <c r="AB213" s="66"/>
      <c r="AC213" s="67"/>
      <c r="AD213" s="68"/>
      <c r="AE213" s="67"/>
      <c r="AF213" s="67"/>
      <c r="AG213" s="68"/>
      <c r="AM213" s="256"/>
      <c r="AN213" s="257"/>
      <c r="AO213" s="64">
        <f>IF(AU210="","",AU210)</f>
        <v>21</v>
      </c>
      <c r="AP213" s="42" t="str">
        <f t="shared" si="37"/>
        <v>-</v>
      </c>
      <c r="AQ213" s="65">
        <f>IF(AS210="","",AS210)</f>
        <v>13</v>
      </c>
      <c r="AR213" s="356" t="str">
        <f>IF(AT210="","",AT210)</f>
        <v>-</v>
      </c>
      <c r="AS213" s="363"/>
      <c r="AT213" s="364"/>
      <c r="AU213" s="364"/>
      <c r="AV213" s="365"/>
      <c r="AW213" s="56"/>
      <c r="AX213" s="42">
        <f t="shared" si="34"/>
      </c>
      <c r="AY213" s="57"/>
      <c r="AZ213" s="322"/>
      <c r="BA213" s="56"/>
      <c r="BB213" s="58">
        <f t="shared" si="35"/>
      </c>
      <c r="BC213" s="57"/>
      <c r="BD213" s="367"/>
      <c r="BE213" s="59">
        <f>BJ212</f>
        <v>2</v>
      </c>
      <c r="BF213" s="60" t="s">
        <v>15</v>
      </c>
      <c r="BG213" s="60">
        <f>BK212</f>
        <v>1</v>
      </c>
      <c r="BH213" s="61" t="s">
        <v>10</v>
      </c>
      <c r="BI213" s="4"/>
      <c r="BJ213" s="66"/>
      <c r="BK213" s="67"/>
      <c r="BL213" s="66"/>
      <c r="BM213" s="67"/>
      <c r="BN213" s="68"/>
      <c r="BO213" s="67"/>
      <c r="BP213" s="67"/>
      <c r="BQ213" s="68"/>
      <c r="BR213" s="4"/>
      <c r="BS213" s="4"/>
      <c r="BT213" s="4"/>
      <c r="BU213" s="4"/>
      <c r="BV213" s="4"/>
      <c r="BW213" s="4"/>
    </row>
    <row r="214" spans="3:75" ht="9.75" customHeight="1">
      <c r="C214" s="253" t="s">
        <v>97</v>
      </c>
      <c r="D214" s="254" t="s">
        <v>211</v>
      </c>
      <c r="E214" s="136">
        <f>IF(O208="","",O208)</f>
      </c>
      <c r="F214" s="149">
        <f t="shared" si="36"/>
      </c>
      <c r="G214" s="137">
        <f>IF(M208="","",M208)</f>
      </c>
      <c r="H214" s="421">
        <f>IF(P208="","",IF(P208="○","×",IF(P208="×","○")))</f>
      </c>
      <c r="I214" s="70">
        <f>IF(O211="","",O211)</f>
        <v>21</v>
      </c>
      <c r="J214" s="42" t="str">
        <f aca="true" t="shared" si="38" ref="J214:J219">IF(I214="","","-")</f>
        <v>-</v>
      </c>
      <c r="K214" s="63">
        <f>IF(M211="","",M211)</f>
        <v>18</v>
      </c>
      <c r="L214" s="354" t="str">
        <f>IF(P211="","",IF(P211="○","×",IF(P211="×","○")))</f>
        <v>×</v>
      </c>
      <c r="M214" s="357"/>
      <c r="N214" s="358"/>
      <c r="O214" s="358"/>
      <c r="P214" s="359"/>
      <c r="Q214" s="41">
        <v>5</v>
      </c>
      <c r="R214" s="42" t="str">
        <f t="shared" si="33"/>
        <v>-</v>
      </c>
      <c r="S214" s="43">
        <v>21</v>
      </c>
      <c r="T214" s="366" t="str">
        <f>IF(Q214&lt;&gt;"",IF(Q214&gt;S214,IF(Q215&gt;S215,"○",IF(Q216&gt;S216,"○","×")),IF(Q215&gt;S215,IF(Q216&gt;S216,"○","×"),"×")),"")</f>
        <v>×</v>
      </c>
      <c r="U214" s="377" t="s">
        <v>254</v>
      </c>
      <c r="V214" s="378"/>
      <c r="W214" s="378"/>
      <c r="X214" s="379"/>
      <c r="Y214" s="4"/>
      <c r="Z214" s="47"/>
      <c r="AA214" s="29"/>
      <c r="AB214" s="47"/>
      <c r="AC214" s="29"/>
      <c r="AD214" s="51"/>
      <c r="AE214" s="29"/>
      <c r="AF214" s="29"/>
      <c r="AG214" s="51"/>
      <c r="AM214" s="253" t="s">
        <v>91</v>
      </c>
      <c r="AN214" s="254" t="s">
        <v>213</v>
      </c>
      <c r="AO214" s="62">
        <f>IF(AY208="","",AY208)</f>
        <v>21</v>
      </c>
      <c r="AP214" s="69" t="str">
        <f t="shared" si="37"/>
        <v>-</v>
      </c>
      <c r="AQ214" s="63">
        <f>IF(AW208="","",AW208)</f>
        <v>15</v>
      </c>
      <c r="AR214" s="354" t="str">
        <f>IF(AZ208="","",IF(AZ208="○","×",IF(AZ208="×","○")))</f>
        <v>○</v>
      </c>
      <c r="AS214" s="70">
        <f>IF(AY211="","",AY211)</f>
        <v>12</v>
      </c>
      <c r="AT214" s="42" t="str">
        <f aca="true" t="shared" si="39" ref="AT214:AT219">IF(AS214="","","-")</f>
        <v>-</v>
      </c>
      <c r="AU214" s="63">
        <f>IF(AW211="","",AW211)</f>
        <v>21</v>
      </c>
      <c r="AV214" s="354" t="str">
        <f>IF(AZ211="","",IF(AZ211="○","×",IF(AZ211="×","○")))</f>
        <v>×</v>
      </c>
      <c r="AW214" s="357"/>
      <c r="AX214" s="358"/>
      <c r="AY214" s="358"/>
      <c r="AZ214" s="359"/>
      <c r="BA214" s="41">
        <v>21</v>
      </c>
      <c r="BB214" s="42" t="str">
        <f t="shared" si="35"/>
        <v>-</v>
      </c>
      <c r="BC214" s="43">
        <v>15</v>
      </c>
      <c r="BD214" s="366" t="str">
        <f>IF(BA214&lt;&gt;"",IF(BA214&gt;BC214,IF(BA215&gt;BC215,"○",IF(BA216&gt;BC216,"○","×")),IF(BA215&gt;BC215,IF(BA216&gt;BC216,"○","×"),"×")),"")</f>
        <v>×</v>
      </c>
      <c r="BE214" s="377" t="s">
        <v>258</v>
      </c>
      <c r="BF214" s="378"/>
      <c r="BG214" s="378"/>
      <c r="BH214" s="379"/>
      <c r="BI214" s="4"/>
      <c r="BJ214" s="47"/>
      <c r="BK214" s="29"/>
      <c r="BL214" s="47"/>
      <c r="BM214" s="29"/>
      <c r="BN214" s="51"/>
      <c r="BO214" s="29"/>
      <c r="BP214" s="29"/>
      <c r="BQ214" s="51"/>
      <c r="BR214" s="4"/>
      <c r="BS214" s="4"/>
      <c r="BT214" s="4"/>
      <c r="BU214" s="4"/>
      <c r="BV214" s="4"/>
      <c r="BW214" s="4"/>
    </row>
    <row r="215" spans="3:75" ht="9.75" customHeight="1">
      <c r="C215" s="250" t="s">
        <v>98</v>
      </c>
      <c r="D215" s="255" t="s">
        <v>211</v>
      </c>
      <c r="E215" s="136">
        <f>IF(O209="","",O209)</f>
      </c>
      <c r="F215" s="140">
        <f t="shared" si="36"/>
      </c>
      <c r="G215" s="137">
        <f>IF(M209="","",M209)</f>
      </c>
      <c r="H215" s="422">
        <f>IF(J212="","",J212)</f>
      </c>
      <c r="I215" s="70">
        <f>IF(O212="","",O212)</f>
        <v>8</v>
      </c>
      <c r="J215" s="42" t="str">
        <f t="shared" si="38"/>
        <v>-</v>
      </c>
      <c r="K215" s="63">
        <f>IF(M212="","",M212)</f>
        <v>21</v>
      </c>
      <c r="L215" s="355" t="str">
        <f>IF(N212="","",N212)</f>
        <v>-</v>
      </c>
      <c r="M215" s="360"/>
      <c r="N215" s="361"/>
      <c r="O215" s="361"/>
      <c r="P215" s="362"/>
      <c r="Q215" s="41">
        <v>19</v>
      </c>
      <c r="R215" s="42" t="str">
        <f t="shared" si="33"/>
        <v>-</v>
      </c>
      <c r="S215" s="43">
        <v>21</v>
      </c>
      <c r="T215" s="366"/>
      <c r="U215" s="380"/>
      <c r="V215" s="381"/>
      <c r="W215" s="381"/>
      <c r="X215" s="382"/>
      <c r="Y215" s="4"/>
      <c r="Z215" s="47">
        <f>COUNTIF(E214:T216,"○")</f>
        <v>0</v>
      </c>
      <c r="AA215" s="29">
        <f>COUNTIF(E214:T216,"×")</f>
        <v>2</v>
      </c>
      <c r="AB215" s="53">
        <f>(IF((E214&gt;G214),1,0))+(IF((E215&gt;G215),1,0))+(IF((E216&gt;G216),1,0))+(IF((I214&gt;K214),1,0))+(IF((I215&gt;K215),1,0))+(IF((I216&gt;K216),1,0))+(IF((M214&gt;O214),1,0))+(IF((M215&gt;O215),1,0))+(IF((M216&gt;O216),1,0))+(IF((Q214&gt;S214),1,0))+(IF((Q215&gt;S215),1,0))+(IF((Q216&gt;S216),1,0))</f>
        <v>1</v>
      </c>
      <c r="AC215" s="54">
        <f>(IF((E214&lt;G214),1,0))+(IF((E215&lt;G215),1,0))+(IF((E216&lt;G216),1,0))+(IF((I214&lt;K214),1,0))+(IF((I215&lt;K215),1,0))+(IF((I216&lt;K216),1,0))+(IF((M214&lt;O214),1,0))+(IF((M215&lt;O215),1,0))+(IF((M216&lt;O216),1,0))+(IF((Q214&lt;S214),1,0))+(IF((Q215&lt;S215),1,0))+(IF((Q216&lt;S216),1,0))</f>
        <v>4</v>
      </c>
      <c r="AD215" s="55">
        <f>AB215-AC215</f>
        <v>-3</v>
      </c>
      <c r="AE215" s="29">
        <f>SUM(E214:E216,I214:I216,M214:M216,Q214:Q216)</f>
        <v>67</v>
      </c>
      <c r="AF215" s="29">
        <f>SUM(G214:G216,K214:K216,O214:O216,S214:S216)</f>
        <v>102</v>
      </c>
      <c r="AG215" s="51">
        <f>AE215-AF215</f>
        <v>-35</v>
      </c>
      <c r="AM215" s="250" t="s">
        <v>92</v>
      </c>
      <c r="AN215" s="255" t="s">
        <v>213</v>
      </c>
      <c r="AO215" s="62">
        <f>IF(AY209="","",AY209)</f>
        <v>21</v>
      </c>
      <c r="AP215" s="42" t="str">
        <f t="shared" si="37"/>
        <v>-</v>
      </c>
      <c r="AQ215" s="63">
        <f>IF(AW209="","",AW209)</f>
        <v>12</v>
      </c>
      <c r="AR215" s="355">
        <f>IF(AT212="","",AT212)</f>
      </c>
      <c r="AS215" s="70">
        <f>IF(AY212="","",AY212)</f>
        <v>17</v>
      </c>
      <c r="AT215" s="42" t="str">
        <f t="shared" si="39"/>
        <v>-</v>
      </c>
      <c r="AU215" s="63">
        <f>IF(AW212="","",AW212)</f>
        <v>21</v>
      </c>
      <c r="AV215" s="355" t="str">
        <f>IF(AX212="","",AX212)</f>
        <v>-</v>
      </c>
      <c r="AW215" s="360"/>
      <c r="AX215" s="361"/>
      <c r="AY215" s="361"/>
      <c r="AZ215" s="362"/>
      <c r="BA215" s="41">
        <v>15</v>
      </c>
      <c r="BB215" s="42" t="str">
        <f t="shared" si="35"/>
        <v>-</v>
      </c>
      <c r="BC215" s="43">
        <v>21</v>
      </c>
      <c r="BD215" s="366"/>
      <c r="BE215" s="380"/>
      <c r="BF215" s="381"/>
      <c r="BG215" s="381"/>
      <c r="BH215" s="382"/>
      <c r="BI215" s="4"/>
      <c r="BJ215" s="47">
        <f>COUNTIF(AO214:BD216,"○")</f>
        <v>1</v>
      </c>
      <c r="BK215" s="29">
        <f>COUNTIF(AO214:BD216,"×")</f>
        <v>2</v>
      </c>
      <c r="BL215" s="53">
        <f>(IF((AO214&gt;AQ214),1,0))+(IF((AO215&gt;AQ215),1,0))+(IF((AO216&gt;AQ216),1,0))+(IF((AS214&gt;AU214),1,0))+(IF((AS215&gt;AU215),1,0))+(IF((AS216&gt;AU216),1,0))+(IF((AW214&gt;AY214),1,0))+(IF((AW215&gt;AY215),1,0))+(IF((AW216&gt;AY216),1,0))+(IF((BA214&gt;BC214),1,0))+(IF((BA215&gt;BC215),1,0))+(IF((BA216&gt;BC216),1,0))</f>
        <v>3</v>
      </c>
      <c r="BM215" s="54">
        <f>(IF((AO214&lt;AQ214),1,0))+(IF((AO215&lt;AQ215),1,0))+(IF((AO216&lt;AQ216),1,0))+(IF((AS214&lt;AU214),1,0))+(IF((AS215&lt;AU215),1,0))+(IF((AS216&lt;AU216),1,0))+(IF((AW214&lt;AY214),1,0))+(IF((AW215&lt;AY215),1,0))+(IF((AW216&lt;AY216),1,0))+(IF((BA214&lt;BC214),1,0))+(IF((BA215&lt;BC215),1,0))+(IF((BA216&lt;BC216),1,0))</f>
        <v>4</v>
      </c>
      <c r="BN215" s="55">
        <f>BL215-BM215</f>
        <v>-1</v>
      </c>
      <c r="BO215" s="29">
        <f>SUM(AO214:AO216,AS214:AS216,AW214:AW216,BA214:BA216)</f>
        <v>125</v>
      </c>
      <c r="BP215" s="29">
        <f>SUM(AQ214:AQ216,AU214:AU216,AY214:AY216,BC214:BC216)</f>
        <v>126</v>
      </c>
      <c r="BQ215" s="51">
        <f>BO215-BP215</f>
        <v>-1</v>
      </c>
      <c r="BR215" s="4"/>
      <c r="BS215" s="4"/>
      <c r="BT215" s="4"/>
      <c r="BU215" s="4"/>
      <c r="BV215" s="4"/>
      <c r="BW215" s="4"/>
    </row>
    <row r="216" spans="3:75" ht="9.75" customHeight="1">
      <c r="C216" s="256"/>
      <c r="D216" s="257"/>
      <c r="E216" s="143">
        <f>IF(O210="","",O210)</f>
      </c>
      <c r="F216" s="146">
        <f t="shared" si="36"/>
      </c>
      <c r="G216" s="144">
        <f>IF(M210="","",M210)</f>
      </c>
      <c r="H216" s="423">
        <f>IF(J213="","",J213)</f>
      </c>
      <c r="I216" s="71">
        <f>IF(O213="","",O213)</f>
        <v>14</v>
      </c>
      <c r="J216" s="42" t="str">
        <f t="shared" si="38"/>
        <v>-</v>
      </c>
      <c r="K216" s="65">
        <f>IF(M213="","",M213)</f>
        <v>21</v>
      </c>
      <c r="L216" s="356" t="str">
        <f>IF(N213="","",N213)</f>
        <v>-</v>
      </c>
      <c r="M216" s="363"/>
      <c r="N216" s="364"/>
      <c r="O216" s="364"/>
      <c r="P216" s="365"/>
      <c r="Q216" s="56"/>
      <c r="R216" s="42">
        <f t="shared" si="33"/>
      </c>
      <c r="S216" s="57"/>
      <c r="T216" s="367"/>
      <c r="U216" s="59">
        <f>Z215</f>
        <v>0</v>
      </c>
      <c r="V216" s="60" t="s">
        <v>15</v>
      </c>
      <c r="W216" s="60">
        <f>AA215</f>
        <v>2</v>
      </c>
      <c r="X216" s="61" t="s">
        <v>10</v>
      </c>
      <c r="Y216" s="4"/>
      <c r="Z216" s="47"/>
      <c r="AA216" s="29"/>
      <c r="AB216" s="47"/>
      <c r="AC216" s="29"/>
      <c r="AD216" s="51"/>
      <c r="AE216" s="29"/>
      <c r="AF216" s="29"/>
      <c r="AG216" s="51"/>
      <c r="AM216" s="256"/>
      <c r="AN216" s="257"/>
      <c r="AO216" s="64">
        <f>IF(AY210="","",AY210)</f>
      </c>
      <c r="AP216" s="58">
        <f t="shared" si="37"/>
      </c>
      <c r="AQ216" s="65">
        <f>IF(AW210="","",AW210)</f>
      </c>
      <c r="AR216" s="356">
        <f>IF(AT213="","",AT213)</f>
      </c>
      <c r="AS216" s="71">
        <f>IF(AY213="","",AY213)</f>
      </c>
      <c r="AT216" s="42">
        <f t="shared" si="39"/>
      </c>
      <c r="AU216" s="65">
        <f>IF(AW213="","",AW213)</f>
      </c>
      <c r="AV216" s="356">
        <f>IF(AX213="","",AX213)</f>
      </c>
      <c r="AW216" s="363"/>
      <c r="AX216" s="364"/>
      <c r="AY216" s="364"/>
      <c r="AZ216" s="365"/>
      <c r="BA216" s="56">
        <v>18</v>
      </c>
      <c r="BB216" s="42" t="str">
        <f t="shared" si="35"/>
        <v>-</v>
      </c>
      <c r="BC216" s="57">
        <v>21</v>
      </c>
      <c r="BD216" s="367"/>
      <c r="BE216" s="59">
        <f>BJ215</f>
        <v>1</v>
      </c>
      <c r="BF216" s="60" t="s">
        <v>15</v>
      </c>
      <c r="BG216" s="60">
        <f>BK215</f>
        <v>2</v>
      </c>
      <c r="BH216" s="61" t="s">
        <v>10</v>
      </c>
      <c r="BI216" s="4"/>
      <c r="BJ216" s="47"/>
      <c r="BK216" s="29"/>
      <c r="BL216" s="47"/>
      <c r="BM216" s="29"/>
      <c r="BN216" s="51"/>
      <c r="BO216" s="29"/>
      <c r="BP216" s="29"/>
      <c r="BQ216" s="51"/>
      <c r="BR216" s="4"/>
      <c r="BS216" s="4"/>
      <c r="BT216" s="4"/>
      <c r="BU216" s="4"/>
      <c r="BV216" s="4"/>
      <c r="BW216" s="4"/>
    </row>
    <row r="217" spans="2:75" ht="9.75" customHeight="1">
      <c r="B217" s="128" t="s">
        <v>227</v>
      </c>
      <c r="C217" s="250" t="s">
        <v>52</v>
      </c>
      <c r="D217" s="254" t="s">
        <v>33</v>
      </c>
      <c r="E217" s="136">
        <f>IF(S208="","",S208)</f>
      </c>
      <c r="F217" s="140">
        <f t="shared" si="36"/>
      </c>
      <c r="G217" s="137">
        <f>IF(Q208="","",Q208)</f>
      </c>
      <c r="H217" s="543">
        <f>IF(T208="","",IF(T208="○","×",IF(T208="×","○")))</f>
      </c>
      <c r="I217" s="70">
        <f>IF(S211="","",S211)</f>
        <v>21</v>
      </c>
      <c r="J217" s="69" t="str">
        <f t="shared" si="38"/>
        <v>-</v>
      </c>
      <c r="K217" s="63">
        <f>IF(Q211="","",Q211)</f>
        <v>17</v>
      </c>
      <c r="L217" s="371" t="str">
        <f>IF(T211="","",IF(T211="○","×",IF(T211="×","○")))</f>
        <v>○</v>
      </c>
      <c r="M217" s="72">
        <f>IF(S214="","",S214)</f>
        <v>21</v>
      </c>
      <c r="N217" s="42" t="str">
        <f>IF(M217="","","-")</f>
        <v>-</v>
      </c>
      <c r="O217" s="73">
        <f>IF(Q214="","",Q214)</f>
        <v>5</v>
      </c>
      <c r="P217" s="2" t="str">
        <f>IF(T214="","",IF(T214="○","×",IF(T214="×","○")))</f>
        <v>○</v>
      </c>
      <c r="Q217" s="324"/>
      <c r="R217" s="307"/>
      <c r="S217" s="307"/>
      <c r="T217" s="308"/>
      <c r="U217" s="521" t="s">
        <v>225</v>
      </c>
      <c r="V217" s="522"/>
      <c r="W217" s="522"/>
      <c r="X217" s="523"/>
      <c r="Y217" s="4"/>
      <c r="Z217" s="48"/>
      <c r="AA217" s="49"/>
      <c r="AB217" s="48"/>
      <c r="AC217" s="49"/>
      <c r="AD217" s="50"/>
      <c r="AE217" s="49"/>
      <c r="AF217" s="49"/>
      <c r="AG217" s="50"/>
      <c r="AM217" s="250" t="s">
        <v>107</v>
      </c>
      <c r="AN217" s="254" t="s">
        <v>33</v>
      </c>
      <c r="AO217" s="62">
        <f>IF(BC208="","",BC208)</f>
        <v>21</v>
      </c>
      <c r="AP217" s="42" t="str">
        <f t="shared" si="37"/>
        <v>-</v>
      </c>
      <c r="AQ217" s="63">
        <f>IF(BA208="","",BA208)</f>
        <v>16</v>
      </c>
      <c r="AR217" s="371" t="str">
        <f>IF(BD208="","",IF(BD208="○","×",IF(BD208="×","○")))</f>
        <v>○</v>
      </c>
      <c r="AS217" s="70">
        <f>IF(BC211="","",BC211)</f>
        <v>21</v>
      </c>
      <c r="AT217" s="69" t="str">
        <f t="shared" si="39"/>
        <v>-</v>
      </c>
      <c r="AU217" s="63">
        <f>IF(BA211="","",BA211)</f>
        <v>19</v>
      </c>
      <c r="AV217" s="371" t="str">
        <f>IF(BD211="","",IF(BD211="○","×",IF(BD211="×","○")))</f>
        <v>○</v>
      </c>
      <c r="AW217" s="72">
        <f>IF(BC214="","",BC214)</f>
        <v>15</v>
      </c>
      <c r="AX217" s="42" t="str">
        <f>IF(AW217="","","-")</f>
        <v>-</v>
      </c>
      <c r="AY217" s="73">
        <f>IF(BA214="","",BA214)</f>
        <v>21</v>
      </c>
      <c r="AZ217" s="2" t="str">
        <f>IF(BD214="","",IF(BD214="○","×",IF(BD214="×","○")))</f>
        <v>○</v>
      </c>
      <c r="BA217" s="324"/>
      <c r="BB217" s="307"/>
      <c r="BC217" s="307"/>
      <c r="BD217" s="308"/>
      <c r="BE217" s="377" t="s">
        <v>261</v>
      </c>
      <c r="BF217" s="378"/>
      <c r="BG217" s="378"/>
      <c r="BH217" s="379"/>
      <c r="BI217" s="4"/>
      <c r="BJ217" s="48"/>
      <c r="BK217" s="49"/>
      <c r="BL217" s="48"/>
      <c r="BM217" s="49"/>
      <c r="BN217" s="50"/>
      <c r="BO217" s="49"/>
      <c r="BP217" s="49"/>
      <c r="BQ217" s="50"/>
      <c r="BR217" s="4"/>
      <c r="BS217" s="4"/>
      <c r="BT217" s="4"/>
      <c r="BU217" s="4"/>
      <c r="BV217" s="4"/>
      <c r="BW217" s="4"/>
    </row>
    <row r="218" spans="2:75" ht="9.75" customHeight="1">
      <c r="B218" s="128" t="s">
        <v>229</v>
      </c>
      <c r="C218" s="250" t="s">
        <v>121</v>
      </c>
      <c r="D218" s="255" t="s">
        <v>33</v>
      </c>
      <c r="E218" s="136">
        <f>IF(S209="","",S209)</f>
      </c>
      <c r="F218" s="140">
        <f t="shared" si="36"/>
      </c>
      <c r="G218" s="137">
        <f>IF(Q209="","",Q209)</f>
      </c>
      <c r="H218" s="544"/>
      <c r="I218" s="70">
        <f>IF(S212="","",S212)</f>
        <v>21</v>
      </c>
      <c r="J218" s="42" t="str">
        <f t="shared" si="38"/>
        <v>-</v>
      </c>
      <c r="K218" s="63">
        <f>IF(Q212="","",Q212)</f>
        <v>13</v>
      </c>
      <c r="L218" s="372"/>
      <c r="M218" s="70">
        <f>IF(S215="","",S215)</f>
        <v>21</v>
      </c>
      <c r="N218" s="42" t="str">
        <f>IF(M218="","","-")</f>
        <v>-</v>
      </c>
      <c r="O218" s="63">
        <f>IF(Q215="","",Q215)</f>
        <v>19</v>
      </c>
      <c r="P218" s="3" t="str">
        <f>IF(R215="","",R215)</f>
        <v>-</v>
      </c>
      <c r="Q218" s="309"/>
      <c r="R218" s="310"/>
      <c r="S218" s="310"/>
      <c r="T218" s="311"/>
      <c r="U218" s="524"/>
      <c r="V218" s="525"/>
      <c r="W218" s="525"/>
      <c r="X218" s="526"/>
      <c r="Y218" s="4"/>
      <c r="Z218" s="47">
        <f>COUNTIF(E217:T219,"○")</f>
        <v>2</v>
      </c>
      <c r="AA218" s="29">
        <f>COUNTIF(E217:T219,"×")</f>
        <v>0</v>
      </c>
      <c r="AB218" s="53">
        <f>(IF((E217&gt;G217),1,0))+(IF((E218&gt;G218),1,0))+(IF((E219&gt;G219),1,0))+(IF((I217&gt;K217),1,0))+(IF((I218&gt;K218),1,0))+(IF((I219&gt;K219),1,0))+(IF((M217&gt;O217),1,0))+(IF((M218&gt;O218),1,0))+(IF((M219&gt;O219),1,0))+(IF((Q217&gt;S217),1,0))+(IF((Q218&gt;S218),1,0))+(IF((Q219&gt;S219),1,0))</f>
        <v>4</v>
      </c>
      <c r="AC218" s="54">
        <f>(IF((E217&lt;G217),1,0))+(IF((E218&lt;G218),1,0))+(IF((E219&lt;G219),1,0))+(IF((I217&lt;K217),1,0))+(IF((I218&lt;K218),1,0))+(IF((I219&lt;K219),1,0))+(IF((M217&lt;O217),1,0))+(IF((M218&lt;O218),1,0))+(IF((M219&lt;O219),1,0))+(IF((Q217&lt;S217),1,0))+(IF((Q218&lt;S218),1,0))+(IF((Q219&lt;S219),1,0))</f>
        <v>0</v>
      </c>
      <c r="AD218" s="55">
        <f>AB218-AC218</f>
        <v>4</v>
      </c>
      <c r="AE218" s="29">
        <f>SUM(E217:E219,I217:I219,M217:M219,Q217:Q219)</f>
        <v>84</v>
      </c>
      <c r="AF218" s="29">
        <f>SUM(G217:G219,K217:K219,O217:O219,S217:S219)</f>
        <v>54</v>
      </c>
      <c r="AG218" s="51">
        <f>AE218-AF218</f>
        <v>30</v>
      </c>
      <c r="AM218" s="250" t="s">
        <v>108</v>
      </c>
      <c r="AN218" s="255" t="s">
        <v>33</v>
      </c>
      <c r="AO218" s="62">
        <f>IF(BC209="","",BC209)</f>
        <v>21</v>
      </c>
      <c r="AP218" s="42" t="str">
        <f t="shared" si="37"/>
        <v>-</v>
      </c>
      <c r="AQ218" s="63">
        <f>IF(BA209="","",BA209)</f>
        <v>19</v>
      </c>
      <c r="AR218" s="372"/>
      <c r="AS218" s="70">
        <f>IF(BC212="","",BC212)</f>
        <v>21</v>
      </c>
      <c r="AT218" s="42" t="str">
        <f t="shared" si="39"/>
        <v>-</v>
      </c>
      <c r="AU218" s="63">
        <f>IF(BA212="","",BA212)</f>
        <v>20</v>
      </c>
      <c r="AV218" s="372"/>
      <c r="AW218" s="70">
        <f>IF(BC215="","",BC215)</f>
        <v>21</v>
      </c>
      <c r="AX218" s="42" t="str">
        <f>IF(AW218="","","-")</f>
        <v>-</v>
      </c>
      <c r="AY218" s="63">
        <f>IF(BA215="","",BA215)</f>
        <v>15</v>
      </c>
      <c r="AZ218" s="3" t="str">
        <f>IF(BB215="","",BB215)</f>
        <v>-</v>
      </c>
      <c r="BA218" s="309"/>
      <c r="BB218" s="310"/>
      <c r="BC218" s="310"/>
      <c r="BD218" s="311"/>
      <c r="BE218" s="380"/>
      <c r="BF218" s="381"/>
      <c r="BG218" s="381"/>
      <c r="BH218" s="382"/>
      <c r="BI218" s="4"/>
      <c r="BJ218" s="47">
        <f>COUNTIF(AO217:BD219,"○")</f>
        <v>3</v>
      </c>
      <c r="BK218" s="29">
        <f>COUNTIF(AO217:BD219,"×")</f>
        <v>0</v>
      </c>
      <c r="BL218" s="53">
        <f>(IF((AO217&gt;AQ217),1,0))+(IF((AO218&gt;AQ218),1,0))+(IF((AO219&gt;AQ219),1,0))+(IF((AS217&gt;AU217),1,0))+(IF((AS218&gt;AU218),1,0))+(IF((AS219&gt;AU219),1,0))+(IF((AW217&gt;AY217),1,0))+(IF((AW218&gt;AY218),1,0))+(IF((AW219&gt;AY219),1,0))+(IF((BA217&gt;BC217),1,0))+(IF((BA218&gt;BC218),1,0))+(IF((BA219&gt;BC219),1,0))</f>
        <v>6</v>
      </c>
      <c r="BM218" s="54">
        <f>(IF((AO217&lt;AQ217),1,0))+(IF((AO218&lt;AQ218),1,0))+(IF((AO219&lt;AQ219),1,0))+(IF((AS217&lt;AU217),1,0))+(IF((AS218&lt;AU218),1,0))+(IF((AS219&lt;AU219),1,0))+(IF((AW217&lt;AY217),1,0))+(IF((AW218&lt;AY218),1,0))+(IF((AW219&lt;AY219),1,0))+(IF((BA217&lt;BC217),1,0))+(IF((BA218&lt;BC218),1,0))+(IF((BA219&lt;BC219),1,0))</f>
        <v>1</v>
      </c>
      <c r="BN218" s="55">
        <f>BL218-BM218</f>
        <v>5</v>
      </c>
      <c r="BO218" s="29">
        <f>SUM(AO217:AO219,AS217:AS219,AW217:AW219,BA217:BA219)</f>
        <v>141</v>
      </c>
      <c r="BP218" s="29">
        <f>SUM(AQ217:AQ219,AU217:AU219,AY217:AY219,BC217:BC219)</f>
        <v>128</v>
      </c>
      <c r="BQ218" s="51">
        <f>BO218-BP218</f>
        <v>13</v>
      </c>
      <c r="BR218" s="4"/>
      <c r="BS218" s="4"/>
      <c r="BT218" s="4"/>
      <c r="BU218" s="4"/>
      <c r="BV218" s="4"/>
      <c r="BW218" s="4"/>
    </row>
    <row r="219" spans="3:75" ht="9.75" customHeight="1" thickBot="1">
      <c r="C219" s="541" t="s">
        <v>174</v>
      </c>
      <c r="D219" s="542"/>
      <c r="E219" s="152">
        <f>IF(S210="","",S210)</f>
      </c>
      <c r="F219" s="153">
        <f t="shared" si="36"/>
      </c>
      <c r="G219" s="154">
        <f>IF(Q210="","",Q210)</f>
      </c>
      <c r="H219" s="545"/>
      <c r="I219" s="77">
        <f>IF(S213="","",S213)</f>
      </c>
      <c r="J219" s="75">
        <f t="shared" si="38"/>
      </c>
      <c r="K219" s="76">
        <f>IF(Q213="","",Q213)</f>
      </c>
      <c r="L219" s="373"/>
      <c r="M219" s="77">
        <f>IF(S216="","",S216)</f>
      </c>
      <c r="N219" s="75">
        <f>IF(M219="","","-")</f>
      </c>
      <c r="O219" s="76">
        <f>IF(Q216="","",Q216)</f>
      </c>
      <c r="P219" s="78">
        <f>IF(R216="","",R216)</f>
      </c>
      <c r="Q219" s="312"/>
      <c r="R219" s="313"/>
      <c r="S219" s="313"/>
      <c r="T219" s="303"/>
      <c r="U219" s="79">
        <f>Z218</f>
        <v>2</v>
      </c>
      <c r="V219" s="80" t="s">
        <v>15</v>
      </c>
      <c r="W219" s="80">
        <f>AA218</f>
        <v>0</v>
      </c>
      <c r="X219" s="81" t="s">
        <v>10</v>
      </c>
      <c r="Y219" s="4"/>
      <c r="Z219" s="66"/>
      <c r="AA219" s="67"/>
      <c r="AB219" s="66"/>
      <c r="AC219" s="67"/>
      <c r="AD219" s="68"/>
      <c r="AE219" s="67"/>
      <c r="AF219" s="67"/>
      <c r="AG219" s="68"/>
      <c r="AM219" s="258"/>
      <c r="AN219" s="259"/>
      <c r="AO219" s="74">
        <f>IF(BC210="","",BC210)</f>
      </c>
      <c r="AP219" s="75">
        <f t="shared" si="37"/>
      </c>
      <c r="AQ219" s="76">
        <f>IF(BA210="","",BA210)</f>
      </c>
      <c r="AR219" s="373"/>
      <c r="AS219" s="77">
        <f>IF(BC213="","",BC213)</f>
      </c>
      <c r="AT219" s="75">
        <f t="shared" si="39"/>
      </c>
      <c r="AU219" s="76">
        <f>IF(BA213="","",BA213)</f>
      </c>
      <c r="AV219" s="373"/>
      <c r="AW219" s="77">
        <f>IF(BC216="","",BC216)</f>
        <v>21</v>
      </c>
      <c r="AX219" s="75" t="str">
        <f>IF(AW219="","","-")</f>
        <v>-</v>
      </c>
      <c r="AY219" s="76">
        <f>IF(BA216="","",BA216)</f>
        <v>18</v>
      </c>
      <c r="AZ219" s="78" t="str">
        <f>IF(BB216="","",BB216)</f>
        <v>-</v>
      </c>
      <c r="BA219" s="312"/>
      <c r="BB219" s="313"/>
      <c r="BC219" s="313"/>
      <c r="BD219" s="303"/>
      <c r="BE219" s="79">
        <f>BJ218</f>
        <v>3</v>
      </c>
      <c r="BF219" s="80" t="s">
        <v>15</v>
      </c>
      <c r="BG219" s="80">
        <f>BK218</f>
        <v>0</v>
      </c>
      <c r="BH219" s="81" t="s">
        <v>10</v>
      </c>
      <c r="BI219" s="4"/>
      <c r="BJ219" s="66"/>
      <c r="BK219" s="67"/>
      <c r="BL219" s="66"/>
      <c r="BM219" s="67"/>
      <c r="BN219" s="68"/>
      <c r="BO219" s="67"/>
      <c r="BP219" s="67"/>
      <c r="BQ219" s="68"/>
      <c r="BR219" s="4"/>
      <c r="BS219" s="4"/>
      <c r="BT219" s="4"/>
      <c r="BU219" s="4"/>
      <c r="BV219" s="4"/>
      <c r="BW219" s="4"/>
    </row>
    <row r="220" spans="3:75" ht="4.5" customHeight="1" thickBot="1">
      <c r="C220" s="12"/>
      <c r="D220" s="89"/>
      <c r="E220" s="63"/>
      <c r="F220" s="42"/>
      <c r="G220" s="63"/>
      <c r="H220" s="29"/>
      <c r="I220" s="63"/>
      <c r="J220" s="42"/>
      <c r="K220" s="63"/>
      <c r="L220" s="29"/>
      <c r="M220" s="63"/>
      <c r="N220" s="42"/>
      <c r="O220" s="63"/>
      <c r="P220" s="63"/>
      <c r="Q220" s="29"/>
      <c r="R220" s="29"/>
      <c r="S220" s="29"/>
      <c r="T220" s="29"/>
      <c r="U220" s="60"/>
      <c r="V220" s="60"/>
      <c r="W220" s="60"/>
      <c r="X220" s="60"/>
      <c r="Y220" s="4"/>
      <c r="Z220" s="29"/>
      <c r="AA220" s="29"/>
      <c r="AB220" s="29"/>
      <c r="AC220" s="29"/>
      <c r="AD220" s="29"/>
      <c r="AE220" s="29"/>
      <c r="AF220" s="29"/>
      <c r="AG220" s="29"/>
      <c r="AM220" s="8"/>
      <c r="AN220" s="82"/>
      <c r="AO220" s="83"/>
      <c r="AP220" s="84"/>
      <c r="AQ220" s="83"/>
      <c r="AR220" s="28"/>
      <c r="AS220" s="83"/>
      <c r="AT220" s="84"/>
      <c r="AU220" s="83"/>
      <c r="AV220" s="28"/>
      <c r="AW220" s="83"/>
      <c r="AX220" s="84"/>
      <c r="AY220" s="83"/>
      <c r="AZ220" s="83"/>
      <c r="BA220" s="28"/>
      <c r="BB220" s="28"/>
      <c r="BC220" s="28"/>
      <c r="BD220" s="28"/>
      <c r="BE220" s="85"/>
      <c r="BF220" s="85"/>
      <c r="BG220" s="85"/>
      <c r="BH220" s="85"/>
      <c r="BI220" s="9"/>
      <c r="BJ220" s="28"/>
      <c r="BK220" s="28"/>
      <c r="BL220" s="39"/>
      <c r="BM220" s="39"/>
      <c r="BN220" s="40"/>
      <c r="BO220" s="4"/>
      <c r="BP220" s="4"/>
      <c r="BQ220" s="4"/>
      <c r="BR220" s="4"/>
      <c r="BS220" s="4"/>
      <c r="BT220" s="4"/>
      <c r="BU220" s="4"/>
      <c r="BV220" s="4"/>
      <c r="BW220" s="4"/>
    </row>
    <row r="221" spans="3:75" ht="9" customHeight="1">
      <c r="C221" s="403" t="s">
        <v>168</v>
      </c>
      <c r="D221" s="404"/>
      <c r="E221" s="407" t="str">
        <f>C223</f>
        <v>加藤篤</v>
      </c>
      <c r="F221" s="369"/>
      <c r="G221" s="369"/>
      <c r="H221" s="370"/>
      <c r="I221" s="297" t="str">
        <f>C226</f>
        <v>山川政人</v>
      </c>
      <c r="J221" s="369"/>
      <c r="K221" s="369"/>
      <c r="L221" s="370"/>
      <c r="M221" s="297" t="str">
        <f>C229</f>
        <v>宮崎佑太</v>
      </c>
      <c r="N221" s="369"/>
      <c r="O221" s="369"/>
      <c r="P221" s="370"/>
      <c r="Q221" s="297" t="str">
        <f>C232</f>
        <v>足立ひろみ</v>
      </c>
      <c r="R221" s="369"/>
      <c r="S221" s="369"/>
      <c r="T221" s="395"/>
      <c r="U221" s="396" t="s">
        <v>4</v>
      </c>
      <c r="V221" s="397"/>
      <c r="W221" s="397"/>
      <c r="X221" s="398"/>
      <c r="Y221" s="4"/>
      <c r="Z221" s="399" t="s">
        <v>6</v>
      </c>
      <c r="AA221" s="400"/>
      <c r="AB221" s="399" t="s">
        <v>7</v>
      </c>
      <c r="AC221" s="401"/>
      <c r="AD221" s="400"/>
      <c r="AE221" s="383" t="s">
        <v>8</v>
      </c>
      <c r="AF221" s="384"/>
      <c r="AG221" s="385"/>
      <c r="AM221" s="403" t="s">
        <v>170</v>
      </c>
      <c r="AN221" s="404"/>
      <c r="AO221" s="407" t="str">
        <f>AM223</f>
        <v>加地正治</v>
      </c>
      <c r="AP221" s="369"/>
      <c r="AQ221" s="369"/>
      <c r="AR221" s="370"/>
      <c r="AS221" s="297" t="str">
        <f>AM226</f>
        <v>岸剣史</v>
      </c>
      <c r="AT221" s="369"/>
      <c r="AU221" s="369"/>
      <c r="AV221" s="370"/>
      <c r="AW221" s="297" t="str">
        <f>AM229</f>
        <v>小笠竜也</v>
      </c>
      <c r="AX221" s="369"/>
      <c r="AY221" s="369"/>
      <c r="AZ221" s="370"/>
      <c r="BA221" s="297" t="str">
        <f>AM232</f>
        <v>秦泉寺拓也</v>
      </c>
      <c r="BB221" s="369"/>
      <c r="BC221" s="369"/>
      <c r="BD221" s="395"/>
      <c r="BE221" s="396" t="s">
        <v>4</v>
      </c>
      <c r="BF221" s="397"/>
      <c r="BG221" s="397"/>
      <c r="BH221" s="398"/>
      <c r="BI221" s="4"/>
      <c r="BJ221" s="399" t="s">
        <v>6</v>
      </c>
      <c r="BK221" s="400"/>
      <c r="BL221" s="399" t="s">
        <v>7</v>
      </c>
      <c r="BM221" s="401"/>
      <c r="BN221" s="400"/>
      <c r="BO221" s="383" t="s">
        <v>8</v>
      </c>
      <c r="BP221" s="384"/>
      <c r="BQ221" s="385"/>
      <c r="BR221" s="4"/>
      <c r="BS221" s="4"/>
      <c r="BT221" s="4"/>
      <c r="BU221" s="4"/>
      <c r="BV221" s="4"/>
      <c r="BW221" s="4"/>
    </row>
    <row r="222" spans="3:75" ht="9" customHeight="1" thickBot="1">
      <c r="C222" s="405"/>
      <c r="D222" s="406"/>
      <c r="E222" s="408" t="str">
        <f>C224</f>
        <v>加地優太</v>
      </c>
      <c r="F222" s="387"/>
      <c r="G222" s="387"/>
      <c r="H222" s="409"/>
      <c r="I222" s="386" t="str">
        <f>C227</f>
        <v>尾崎麻衣</v>
      </c>
      <c r="J222" s="387"/>
      <c r="K222" s="387"/>
      <c r="L222" s="409"/>
      <c r="M222" s="386" t="str">
        <f>C230</f>
        <v>宮崎良太</v>
      </c>
      <c r="N222" s="387"/>
      <c r="O222" s="387"/>
      <c r="P222" s="409"/>
      <c r="Q222" s="386" t="str">
        <f>C233</f>
        <v>三宅杏奈</v>
      </c>
      <c r="R222" s="387"/>
      <c r="S222" s="387"/>
      <c r="T222" s="388"/>
      <c r="U222" s="389" t="s">
        <v>5</v>
      </c>
      <c r="V222" s="390"/>
      <c r="W222" s="390"/>
      <c r="X222" s="391"/>
      <c r="Y222" s="4"/>
      <c r="Z222" s="36" t="s">
        <v>9</v>
      </c>
      <c r="AA222" s="38" t="s">
        <v>10</v>
      </c>
      <c r="AB222" s="36" t="s">
        <v>184</v>
      </c>
      <c r="AC222" s="38" t="s">
        <v>11</v>
      </c>
      <c r="AD222" s="37" t="s">
        <v>12</v>
      </c>
      <c r="AE222" s="38" t="s">
        <v>16</v>
      </c>
      <c r="AF222" s="38" t="s">
        <v>11</v>
      </c>
      <c r="AG222" s="37" t="s">
        <v>12</v>
      </c>
      <c r="AM222" s="405"/>
      <c r="AN222" s="406"/>
      <c r="AO222" s="408" t="str">
        <f>AM224</f>
        <v>三好昇</v>
      </c>
      <c r="AP222" s="387"/>
      <c r="AQ222" s="387"/>
      <c r="AR222" s="409"/>
      <c r="AS222" s="386" t="str">
        <f>AM227</f>
        <v>近藤冴磨</v>
      </c>
      <c r="AT222" s="387"/>
      <c r="AU222" s="387"/>
      <c r="AV222" s="409"/>
      <c r="AW222" s="386" t="str">
        <f>AM230</f>
        <v>脇一希</v>
      </c>
      <c r="AX222" s="387"/>
      <c r="AY222" s="387"/>
      <c r="AZ222" s="409"/>
      <c r="BA222" s="386" t="str">
        <f>AM233</f>
        <v>石川祥</v>
      </c>
      <c r="BB222" s="387"/>
      <c r="BC222" s="387"/>
      <c r="BD222" s="388"/>
      <c r="BE222" s="389" t="s">
        <v>5</v>
      </c>
      <c r="BF222" s="390"/>
      <c r="BG222" s="390"/>
      <c r="BH222" s="391"/>
      <c r="BI222" s="4"/>
      <c r="BJ222" s="36" t="s">
        <v>9</v>
      </c>
      <c r="BK222" s="38" t="s">
        <v>10</v>
      </c>
      <c r="BL222" s="36" t="s">
        <v>184</v>
      </c>
      <c r="BM222" s="38" t="s">
        <v>11</v>
      </c>
      <c r="BN222" s="37" t="s">
        <v>12</v>
      </c>
      <c r="BO222" s="38" t="s">
        <v>16</v>
      </c>
      <c r="BP222" s="38" t="s">
        <v>11</v>
      </c>
      <c r="BQ222" s="37" t="s">
        <v>12</v>
      </c>
      <c r="BR222" s="4"/>
      <c r="BS222" s="4"/>
      <c r="BT222" s="4"/>
      <c r="BU222" s="4"/>
      <c r="BV222" s="4"/>
      <c r="BW222" s="4"/>
    </row>
    <row r="223" spans="3:75" ht="9.75" customHeight="1">
      <c r="C223" s="248" t="s">
        <v>73</v>
      </c>
      <c r="D223" s="249" t="s">
        <v>212</v>
      </c>
      <c r="E223" s="306"/>
      <c r="F223" s="300"/>
      <c r="G223" s="300"/>
      <c r="H223" s="301"/>
      <c r="I223" s="41">
        <v>21</v>
      </c>
      <c r="J223" s="42" t="str">
        <f>IF(I223="","","-")</f>
        <v>-</v>
      </c>
      <c r="K223" s="43">
        <v>20</v>
      </c>
      <c r="L223" s="299" t="str">
        <f>IF(I223&lt;&gt;"",IF(I223&gt;K223,IF(I224&gt;K224,"○",IF(I225&gt;K225,"○","×")),IF(I224&gt;K224,IF(I225&gt;K225,"○","×"),"×")),"")</f>
        <v>×</v>
      </c>
      <c r="M223" s="133"/>
      <c r="N223" s="134">
        <f aca="true" t="shared" si="40" ref="N223:N228">IF(M223="","","-")</f>
      </c>
      <c r="O223" s="135"/>
      <c r="P223" s="473">
        <f>IF(M223&lt;&gt;"",IF(M223&gt;O223,IF(M224&gt;O224,"○",IF(M225&gt;O225,"○","×")),IF(M224&gt;O224,IF(M225&gt;O225,"○","×"),"×")),"")</f>
      </c>
      <c r="Q223" s="46">
        <v>21</v>
      </c>
      <c r="R223" s="44" t="str">
        <f aca="true" t="shared" si="41" ref="R223:R231">IF(Q223="","","-")</f>
        <v>-</v>
      </c>
      <c r="S223" s="43">
        <v>18</v>
      </c>
      <c r="T223" s="402" t="str">
        <f>IF(Q223&lt;&gt;"",IF(Q223&gt;S223,IF(Q224&gt;S224,"○",IF(Q225&gt;S225,"○","×")),IF(Q224&gt;S224,IF(Q225&gt;S225,"○","×"),"×")),"")</f>
        <v>○</v>
      </c>
      <c r="U223" s="392" t="s">
        <v>254</v>
      </c>
      <c r="V223" s="393"/>
      <c r="W223" s="393"/>
      <c r="X223" s="394"/>
      <c r="Y223" s="4"/>
      <c r="Z223" s="47"/>
      <c r="AA223" s="29"/>
      <c r="AB223" s="48"/>
      <c r="AC223" s="49"/>
      <c r="AD223" s="50"/>
      <c r="AE223" s="29"/>
      <c r="AF223" s="29"/>
      <c r="AG223" s="51"/>
      <c r="AM223" s="248" t="s">
        <v>61</v>
      </c>
      <c r="AN223" s="249" t="s">
        <v>62</v>
      </c>
      <c r="AO223" s="306"/>
      <c r="AP223" s="300"/>
      <c r="AQ223" s="300"/>
      <c r="AR223" s="301"/>
      <c r="AS223" s="41">
        <v>21</v>
      </c>
      <c r="AT223" s="42" t="str">
        <f>IF(AS223="","","-")</f>
        <v>-</v>
      </c>
      <c r="AU223" s="43">
        <v>9</v>
      </c>
      <c r="AV223" s="299" t="str">
        <f>IF(AS223&lt;&gt;"",IF(AS223&gt;AU223,IF(AS224&gt;AU224,"○",IF(AS225&gt;AU225,"○","×")),IF(AS224&gt;AU224,IF(AS225&gt;AU225,"○","×"),"×")),"")</f>
        <v>○</v>
      </c>
      <c r="AW223" s="41">
        <v>21</v>
      </c>
      <c r="AX223" s="44" t="str">
        <f aca="true" t="shared" si="42" ref="AX223:AX228">IF(AW223="","","-")</f>
        <v>-</v>
      </c>
      <c r="AY223" s="45">
        <v>14</v>
      </c>
      <c r="AZ223" s="299" t="str">
        <f>IF(AW223&lt;&gt;"",IF(AW223&gt;AY223,IF(AW224&gt;AY224,"○",IF(AW225&gt;AY225,"○","×")),IF(AW224&gt;AY224,IF(AW225&gt;AY225,"○","×"),"×")),"")</f>
        <v>○</v>
      </c>
      <c r="BA223" s="46">
        <v>18</v>
      </c>
      <c r="BB223" s="44" t="str">
        <f aca="true" t="shared" si="43" ref="BB223:BB231">IF(BA223="","","-")</f>
        <v>-</v>
      </c>
      <c r="BC223" s="43">
        <v>21</v>
      </c>
      <c r="BD223" s="402" t="str">
        <f>IF(BA223&lt;&gt;"",IF(BA223&gt;BC223,IF(BA224&gt;BC224,"○",IF(BA225&gt;BC225,"○","×")),IF(BA224&gt;BC224,IF(BA225&gt;BC225,"○","×"),"×")),"")</f>
        <v>×</v>
      </c>
      <c r="BE223" s="392" t="s">
        <v>254</v>
      </c>
      <c r="BF223" s="393"/>
      <c r="BG223" s="393"/>
      <c r="BH223" s="394"/>
      <c r="BI223" s="4"/>
      <c r="BJ223" s="47"/>
      <c r="BK223" s="29"/>
      <c r="BL223" s="48"/>
      <c r="BM223" s="49"/>
      <c r="BN223" s="50"/>
      <c r="BO223" s="29"/>
      <c r="BP223" s="29"/>
      <c r="BQ223" s="51"/>
      <c r="BR223" s="4"/>
      <c r="BS223" s="4"/>
      <c r="BT223" s="4"/>
      <c r="BU223" s="4"/>
      <c r="BV223" s="4"/>
      <c r="BW223" s="4"/>
    </row>
    <row r="224" spans="3:75" ht="9.75" customHeight="1">
      <c r="C224" s="250" t="s">
        <v>74</v>
      </c>
      <c r="D224" s="251" t="s">
        <v>212</v>
      </c>
      <c r="E224" s="302"/>
      <c r="F224" s="361"/>
      <c r="G224" s="361"/>
      <c r="H224" s="362"/>
      <c r="I224" s="41">
        <v>6</v>
      </c>
      <c r="J224" s="42" t="str">
        <f>IF(I224="","","-")</f>
        <v>-</v>
      </c>
      <c r="K224" s="52">
        <v>21</v>
      </c>
      <c r="L224" s="321"/>
      <c r="M224" s="139"/>
      <c r="N224" s="140">
        <f t="shared" si="40"/>
      </c>
      <c r="O224" s="142"/>
      <c r="P224" s="431"/>
      <c r="Q224" s="41">
        <v>21</v>
      </c>
      <c r="R224" s="42" t="str">
        <f t="shared" si="41"/>
        <v>-</v>
      </c>
      <c r="S224" s="43">
        <v>13</v>
      </c>
      <c r="T224" s="366"/>
      <c r="U224" s="380"/>
      <c r="V224" s="381"/>
      <c r="W224" s="381"/>
      <c r="X224" s="382"/>
      <c r="Y224" s="4"/>
      <c r="Z224" s="47">
        <f>COUNTIF(E223:T225,"○")</f>
        <v>1</v>
      </c>
      <c r="AA224" s="29">
        <f>COUNTIF(E223:T225,"×")</f>
        <v>1</v>
      </c>
      <c r="AB224" s="53">
        <f>(IF((E223&gt;G223),1,0))+(IF((E224&gt;G224),1,0))+(IF((E225&gt;G225),1,0))+(IF((I223&gt;K223),1,0))+(IF((I224&gt;K224),1,0))+(IF((I225&gt;K225),1,0))+(IF((M223&gt;O223),1,0))+(IF((M224&gt;O224),1,0))+(IF((M225&gt;O225),1,0))+(IF((Q223&gt;S223),1,0))+(IF((Q224&gt;S224),1,0))+(IF((Q225&gt;S225),1,0))</f>
        <v>3</v>
      </c>
      <c r="AC224" s="54">
        <f>(IF((E223&lt;G223),1,0))+(IF((E224&lt;G224),1,0))+(IF((E225&lt;G225),1,0))+(IF((I223&lt;K223),1,0))+(IF((I224&lt;K224),1,0))+(IF((I225&lt;K225),1,0))+(IF((M223&lt;O223),1,0))+(IF((M224&lt;O224),1,0))+(IF((M225&lt;O225),1,0))+(IF((Q223&lt;S223),1,0))+(IF((Q224&lt;S224),1,0))+(IF((Q225&lt;S225),1,0))</f>
        <v>2</v>
      </c>
      <c r="AD224" s="55">
        <f>AB224-AC224</f>
        <v>1</v>
      </c>
      <c r="AE224" s="29">
        <f>SUM(E223:E225,I223:I225,M223:M225,Q223:Q225)</f>
        <v>84</v>
      </c>
      <c r="AF224" s="29">
        <f>SUM(G223:G225,K223:K225,O223:O225,S223:S225)</f>
        <v>93</v>
      </c>
      <c r="AG224" s="51">
        <f>AE224-AF224</f>
        <v>-9</v>
      </c>
      <c r="AM224" s="250" t="s">
        <v>63</v>
      </c>
      <c r="AN224" s="251" t="s">
        <v>62</v>
      </c>
      <c r="AO224" s="302"/>
      <c r="AP224" s="361"/>
      <c r="AQ224" s="361"/>
      <c r="AR224" s="362"/>
      <c r="AS224" s="41">
        <v>21</v>
      </c>
      <c r="AT224" s="42" t="str">
        <f>IF(AS224="","","-")</f>
        <v>-</v>
      </c>
      <c r="AU224" s="52">
        <v>8</v>
      </c>
      <c r="AV224" s="321"/>
      <c r="AW224" s="41">
        <v>21</v>
      </c>
      <c r="AX224" s="42" t="str">
        <f t="shared" si="42"/>
        <v>-</v>
      </c>
      <c r="AY224" s="43">
        <v>12</v>
      </c>
      <c r="AZ224" s="321"/>
      <c r="BA224" s="41">
        <v>21</v>
      </c>
      <c r="BB224" s="42" t="str">
        <f t="shared" si="43"/>
        <v>-</v>
      </c>
      <c r="BC224" s="43">
        <v>20</v>
      </c>
      <c r="BD224" s="366"/>
      <c r="BE224" s="380"/>
      <c r="BF224" s="381"/>
      <c r="BG224" s="381"/>
      <c r="BH224" s="382"/>
      <c r="BI224" s="4"/>
      <c r="BJ224" s="47">
        <f>COUNTIF(AO223:BD225,"○")</f>
        <v>2</v>
      </c>
      <c r="BK224" s="29">
        <f>COUNTIF(AO223:BD225,"×")</f>
        <v>1</v>
      </c>
      <c r="BL224" s="53">
        <f>(IF((AO223&gt;AQ223),1,0))+(IF((AO224&gt;AQ224),1,0))+(IF((AO225&gt;AQ225),1,0))+(IF((AS223&gt;AU223),1,0))+(IF((AS224&gt;AU224),1,0))+(IF((AS225&gt;AU225),1,0))+(IF((AW223&gt;AY223),1,0))+(IF((AW224&gt;AY224),1,0))+(IF((AW225&gt;AY225),1,0))+(IF((BA223&gt;BC223),1,0))+(IF((BA224&gt;BC224),1,0))+(IF((BA225&gt;BC225),1,0))</f>
        <v>5</v>
      </c>
      <c r="BM224" s="54">
        <f>(IF((AO223&lt;AQ223),1,0))+(IF((AO224&lt;AQ224),1,0))+(IF((AO225&lt;AQ225),1,0))+(IF((AS223&lt;AU223),1,0))+(IF((AS224&lt;AU224),1,0))+(IF((AS225&lt;AU225),1,0))+(IF((AW223&lt;AY223),1,0))+(IF((AW224&lt;AY224),1,0))+(IF((AW225&lt;AY225),1,0))+(IF((BA223&lt;BC223),1,0))+(IF((BA224&lt;BC224),1,0))+(IF((BA225&lt;BC225),1,0))</f>
        <v>2</v>
      </c>
      <c r="BN224" s="55">
        <f>BL224-BM224</f>
        <v>3</v>
      </c>
      <c r="BO224" s="29">
        <f>SUM(AO223:AO225,AS223:AS225,AW223:AW225,BA223:BA225)</f>
        <v>138</v>
      </c>
      <c r="BP224" s="29">
        <f>SUM(AQ223:AQ225,AU223:AU225,AY223:AY225,BC223:BC225)</f>
        <v>105</v>
      </c>
      <c r="BQ224" s="51">
        <f>BO224-BP224</f>
        <v>33</v>
      </c>
      <c r="BR224" s="4"/>
      <c r="BS224" s="4"/>
      <c r="BT224" s="4"/>
      <c r="BU224" s="4"/>
      <c r="BV224" s="4"/>
      <c r="BW224" s="4"/>
    </row>
    <row r="225" spans="3:80" ht="9.75" customHeight="1">
      <c r="C225" s="250"/>
      <c r="D225" s="252"/>
      <c r="E225" s="298"/>
      <c r="F225" s="364"/>
      <c r="G225" s="364"/>
      <c r="H225" s="365"/>
      <c r="I225" s="56">
        <v>15</v>
      </c>
      <c r="J225" s="42" t="str">
        <f>IF(I225="","","-")</f>
        <v>-</v>
      </c>
      <c r="K225" s="57">
        <v>21</v>
      </c>
      <c r="L225" s="322"/>
      <c r="M225" s="145"/>
      <c r="N225" s="146">
        <f t="shared" si="40"/>
      </c>
      <c r="O225" s="147"/>
      <c r="P225" s="431"/>
      <c r="Q225" s="56"/>
      <c r="R225" s="58">
        <f t="shared" si="41"/>
      </c>
      <c r="S225" s="57"/>
      <c r="T225" s="366"/>
      <c r="U225" s="59">
        <f>Z224</f>
        <v>1</v>
      </c>
      <c r="V225" s="60" t="s">
        <v>15</v>
      </c>
      <c r="W225" s="60">
        <f>AA224</f>
        <v>1</v>
      </c>
      <c r="X225" s="61" t="s">
        <v>10</v>
      </c>
      <c r="Y225" s="4"/>
      <c r="Z225" s="47"/>
      <c r="AA225" s="29"/>
      <c r="AB225" s="47"/>
      <c r="AC225" s="29"/>
      <c r="AD225" s="51"/>
      <c r="AE225" s="29"/>
      <c r="AF225" s="29"/>
      <c r="AG225" s="51"/>
      <c r="AM225" s="250"/>
      <c r="AN225" s="252"/>
      <c r="AO225" s="298"/>
      <c r="AP225" s="364"/>
      <c r="AQ225" s="364"/>
      <c r="AR225" s="365"/>
      <c r="AS225" s="56"/>
      <c r="AT225" s="42">
        <f>IF(AS225="","","-")</f>
      </c>
      <c r="AU225" s="57"/>
      <c r="AV225" s="322"/>
      <c r="AW225" s="56"/>
      <c r="AX225" s="58">
        <f t="shared" si="42"/>
      </c>
      <c r="AY225" s="57"/>
      <c r="AZ225" s="321"/>
      <c r="BA225" s="56">
        <v>15</v>
      </c>
      <c r="BB225" s="58" t="str">
        <f t="shared" si="43"/>
        <v>-</v>
      </c>
      <c r="BC225" s="57">
        <v>21</v>
      </c>
      <c r="BD225" s="366"/>
      <c r="BE225" s="59">
        <f>BJ224</f>
        <v>2</v>
      </c>
      <c r="BF225" s="60" t="s">
        <v>15</v>
      </c>
      <c r="BG225" s="60">
        <f>BK224</f>
        <v>1</v>
      </c>
      <c r="BH225" s="61" t="s">
        <v>10</v>
      </c>
      <c r="BI225" s="4"/>
      <c r="BJ225" s="47"/>
      <c r="BK225" s="29"/>
      <c r="BL225" s="47"/>
      <c r="BM225" s="29"/>
      <c r="BN225" s="51"/>
      <c r="BO225" s="29"/>
      <c r="BP225" s="29"/>
      <c r="BQ225" s="51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</row>
    <row r="226" spans="3:77" ht="9.75" customHeight="1">
      <c r="C226" s="253" t="s">
        <v>93</v>
      </c>
      <c r="D226" s="254" t="s">
        <v>211</v>
      </c>
      <c r="E226" s="62">
        <f>IF(K223="","",K223)</f>
        <v>20</v>
      </c>
      <c r="F226" s="42" t="str">
        <f aca="true" t="shared" si="44" ref="F226:F234">IF(E226="","","-")</f>
        <v>-</v>
      </c>
      <c r="G226" s="63">
        <f>IF(I223="","",I223)</f>
        <v>21</v>
      </c>
      <c r="H226" s="354" t="str">
        <f>IF(L223="","",IF(L223="○","×",IF(L223="×","○")))</f>
        <v>○</v>
      </c>
      <c r="I226" s="357"/>
      <c r="J226" s="358"/>
      <c r="K226" s="358"/>
      <c r="L226" s="359"/>
      <c r="M226" s="139"/>
      <c r="N226" s="140">
        <f t="shared" si="40"/>
      </c>
      <c r="O226" s="142"/>
      <c r="P226" s="430">
        <f>IF(M226&lt;&gt;"",IF(M226&gt;O226,IF(M227&gt;O227,"○",IF(M228&gt;O228,"○","×")),IF(M227&gt;O227,IF(M228&gt;O228,"○","×"),"×")),"")</f>
      </c>
      <c r="Q226" s="41">
        <v>21</v>
      </c>
      <c r="R226" s="42" t="str">
        <f t="shared" si="41"/>
        <v>-</v>
      </c>
      <c r="S226" s="43">
        <v>18</v>
      </c>
      <c r="T226" s="323" t="str">
        <f>IF(Q226&lt;&gt;"",IF(Q226&gt;S226,IF(Q227&gt;S227,"○",IF(Q228&gt;S228,"○","×")),IF(Q227&gt;S227,IF(Q228&gt;S228,"○","×"),"×")),"")</f>
        <v>○</v>
      </c>
      <c r="U226" s="377" t="s">
        <v>253</v>
      </c>
      <c r="V226" s="378"/>
      <c r="W226" s="378"/>
      <c r="X226" s="379"/>
      <c r="Y226" s="4"/>
      <c r="Z226" s="48"/>
      <c r="AA226" s="49"/>
      <c r="AB226" s="48"/>
      <c r="AC226" s="49"/>
      <c r="AD226" s="50"/>
      <c r="AE226" s="49"/>
      <c r="AF226" s="49"/>
      <c r="AG226" s="50"/>
      <c r="AM226" s="253" t="s">
        <v>101</v>
      </c>
      <c r="AN226" s="254" t="s">
        <v>33</v>
      </c>
      <c r="AO226" s="62">
        <f>IF(AU223="","",AU223)</f>
        <v>9</v>
      </c>
      <c r="AP226" s="42" t="str">
        <f aca="true" t="shared" si="45" ref="AP226:AP234">IF(AO226="","","-")</f>
        <v>-</v>
      </c>
      <c r="AQ226" s="63">
        <f>IF(AS223="","",AS223)</f>
        <v>21</v>
      </c>
      <c r="AR226" s="354" t="str">
        <f>IF(AV223="","",IF(AV223="○","×",IF(AV223="×","○")))</f>
        <v>×</v>
      </c>
      <c r="AS226" s="357"/>
      <c r="AT226" s="358"/>
      <c r="AU226" s="358"/>
      <c r="AV226" s="359"/>
      <c r="AW226" s="41">
        <v>19</v>
      </c>
      <c r="AX226" s="42" t="str">
        <f t="shared" si="42"/>
        <v>-</v>
      </c>
      <c r="AY226" s="43">
        <v>21</v>
      </c>
      <c r="AZ226" s="368" t="str">
        <f>IF(AW226&lt;&gt;"",IF(AW226&gt;AY226,IF(AW227&gt;AY227,"○",IF(AW228&gt;AY228,"○","×")),IF(AW227&gt;AY227,IF(AW228&gt;AY228,"○","×"),"×")),"")</f>
        <v>×</v>
      </c>
      <c r="BA226" s="41">
        <v>13</v>
      </c>
      <c r="BB226" s="42" t="str">
        <f t="shared" si="43"/>
        <v>-</v>
      </c>
      <c r="BC226" s="43">
        <v>21</v>
      </c>
      <c r="BD226" s="323" t="str">
        <f>IF(BA226&lt;&gt;"",IF(BA226&gt;BC226,IF(BA227&gt;BC227,"○",IF(BA228&gt;BC228,"○","×")),IF(BA227&gt;BC227,IF(BA228&gt;BC228,"○","×"),"×")),"")</f>
        <v>×</v>
      </c>
      <c r="BE226" s="377" t="s">
        <v>262</v>
      </c>
      <c r="BF226" s="378"/>
      <c r="BG226" s="378"/>
      <c r="BH226" s="379"/>
      <c r="BI226" s="4"/>
      <c r="BJ226" s="48"/>
      <c r="BK226" s="49"/>
      <c r="BL226" s="48"/>
      <c r="BM226" s="49"/>
      <c r="BN226" s="50"/>
      <c r="BO226" s="49"/>
      <c r="BP226" s="49"/>
      <c r="BQ226" s="50"/>
      <c r="BR226" s="4"/>
      <c r="BS226" s="4"/>
      <c r="BT226" s="4"/>
      <c r="BU226" s="4"/>
      <c r="BV226" s="4"/>
      <c r="BW226" s="4"/>
      <c r="BX226" s="4"/>
      <c r="BY226" s="4"/>
    </row>
    <row r="227" spans="3:77" ht="9.75" customHeight="1">
      <c r="C227" s="250" t="s">
        <v>94</v>
      </c>
      <c r="D227" s="255" t="s">
        <v>211</v>
      </c>
      <c r="E227" s="62">
        <f>IF(K224="","",K224)</f>
        <v>21</v>
      </c>
      <c r="F227" s="42" t="str">
        <f t="shared" si="44"/>
        <v>-</v>
      </c>
      <c r="G227" s="63">
        <f>IF(I224="","",I224)</f>
        <v>6</v>
      </c>
      <c r="H227" s="355" t="str">
        <f>IF(J224="","",J224)</f>
        <v>-</v>
      </c>
      <c r="I227" s="360"/>
      <c r="J227" s="361"/>
      <c r="K227" s="361"/>
      <c r="L227" s="362"/>
      <c r="M227" s="139"/>
      <c r="N227" s="140">
        <f t="shared" si="40"/>
      </c>
      <c r="O227" s="142"/>
      <c r="P227" s="431"/>
      <c r="Q227" s="41">
        <v>21</v>
      </c>
      <c r="R227" s="42" t="str">
        <f t="shared" si="41"/>
        <v>-</v>
      </c>
      <c r="S227" s="43">
        <v>18</v>
      </c>
      <c r="T227" s="366"/>
      <c r="U227" s="380"/>
      <c r="V227" s="381"/>
      <c r="W227" s="381"/>
      <c r="X227" s="382"/>
      <c r="Y227" s="4"/>
      <c r="Z227" s="47">
        <f>COUNTIF(E226:T228,"○")</f>
        <v>2</v>
      </c>
      <c r="AA227" s="29">
        <f>COUNTIF(E226:T228,"×")</f>
        <v>0</v>
      </c>
      <c r="AB227" s="53">
        <f>(IF((E226&gt;G226),1,0))+(IF((E227&gt;G227),1,0))+(IF((E228&gt;G228),1,0))+(IF((I226&gt;K226),1,0))+(IF((I227&gt;K227),1,0))+(IF((I228&gt;K228),1,0))+(IF((M226&gt;O226),1,0))+(IF((M227&gt;O227),1,0))+(IF((M228&gt;O228),1,0))+(IF((Q226&gt;S226),1,0))+(IF((Q227&gt;S227),1,0))+(IF((Q228&gt;S228),1,0))</f>
        <v>4</v>
      </c>
      <c r="AC227" s="54">
        <f>(IF((E226&lt;G226),1,0))+(IF((E227&lt;G227),1,0))+(IF((E228&lt;G228),1,0))+(IF((I226&lt;K226),1,0))+(IF((I227&lt;K227),1,0))+(IF((I228&lt;K228),1,0))+(IF((M226&lt;O226),1,0))+(IF((M227&lt;O227),1,0))+(IF((M228&lt;O228),1,0))+(IF((Q226&lt;S226),1,0))+(IF((Q227&lt;S227),1,0))+(IF((Q228&lt;S228),1,0))</f>
        <v>1</v>
      </c>
      <c r="AD227" s="55">
        <f>AB227-AC227</f>
        <v>3</v>
      </c>
      <c r="AE227" s="29">
        <f>SUM(E226:E228,I226:I228,M226:M228,Q226:Q228)</f>
        <v>104</v>
      </c>
      <c r="AF227" s="29">
        <f>SUM(G226:G228,K226:K228,O226:O228,S226:S228)</f>
        <v>78</v>
      </c>
      <c r="AG227" s="51">
        <f>AE227-AF227</f>
        <v>26</v>
      </c>
      <c r="AM227" s="250" t="s">
        <v>102</v>
      </c>
      <c r="AN227" s="255" t="s">
        <v>33</v>
      </c>
      <c r="AO227" s="62">
        <f>IF(AU224="","",AU224)</f>
        <v>8</v>
      </c>
      <c r="AP227" s="42" t="str">
        <f t="shared" si="45"/>
        <v>-</v>
      </c>
      <c r="AQ227" s="63">
        <f>IF(AS224="","",AS224)</f>
        <v>21</v>
      </c>
      <c r="AR227" s="355" t="str">
        <f>IF(AT224="","",AT224)</f>
        <v>-</v>
      </c>
      <c r="AS227" s="360"/>
      <c r="AT227" s="361"/>
      <c r="AU227" s="361"/>
      <c r="AV227" s="362"/>
      <c r="AW227" s="41">
        <v>17</v>
      </c>
      <c r="AX227" s="42" t="str">
        <f t="shared" si="42"/>
        <v>-</v>
      </c>
      <c r="AY227" s="43">
        <v>21</v>
      </c>
      <c r="AZ227" s="321"/>
      <c r="BA227" s="41">
        <v>13</v>
      </c>
      <c r="BB227" s="42" t="str">
        <f t="shared" si="43"/>
        <v>-</v>
      </c>
      <c r="BC227" s="43">
        <v>21</v>
      </c>
      <c r="BD227" s="366"/>
      <c r="BE227" s="380"/>
      <c r="BF227" s="381"/>
      <c r="BG227" s="381"/>
      <c r="BH227" s="382"/>
      <c r="BI227" s="4"/>
      <c r="BJ227" s="47">
        <f>COUNTIF(AO226:BD228,"○")</f>
        <v>0</v>
      </c>
      <c r="BK227" s="29">
        <f>COUNTIF(AO226:BD228,"×")</f>
        <v>3</v>
      </c>
      <c r="BL227" s="53">
        <f>(IF((AO226&gt;AQ226),1,0))+(IF((AO227&gt;AQ227),1,0))+(IF((AO228&gt;AQ228),1,0))+(IF((AS226&gt;AU226),1,0))+(IF((AS227&gt;AU227),1,0))+(IF((AS228&gt;AU228),1,0))+(IF((AW226&gt;AY226),1,0))+(IF((AW227&gt;AY227),1,0))+(IF((AW228&gt;AY228),1,0))+(IF((BA226&gt;BC226),1,0))+(IF((BA227&gt;BC227),1,0))+(IF((BA228&gt;BC228),1,0))</f>
        <v>0</v>
      </c>
      <c r="BM227" s="54">
        <f>(IF((AO226&lt;AQ226),1,0))+(IF((AO227&lt;AQ227),1,0))+(IF((AO228&lt;AQ228),1,0))+(IF((AS226&lt;AU226),1,0))+(IF((AS227&lt;AU227),1,0))+(IF((AS228&lt;AU228),1,0))+(IF((AW226&lt;AY226),1,0))+(IF((AW227&lt;AY227),1,0))+(IF((AW228&lt;AY228),1,0))+(IF((BA226&lt;BC226),1,0))+(IF((BA227&lt;BC227),1,0))+(IF((BA228&lt;BC228),1,0))</f>
        <v>6</v>
      </c>
      <c r="BN227" s="55">
        <f>BL227-BM227</f>
        <v>-6</v>
      </c>
      <c r="BO227" s="29">
        <f>SUM(AO226:AO228,AS226:AS228,AW226:AW228,BA226:BA228)</f>
        <v>79</v>
      </c>
      <c r="BP227" s="29">
        <f>SUM(AQ226:AQ228,AU226:AU228,AY226:AY228,BC226:BC228)</f>
        <v>126</v>
      </c>
      <c r="BQ227" s="51">
        <f>BO227-BP227</f>
        <v>-47</v>
      </c>
      <c r="BR227" s="4"/>
      <c r="BS227" s="4"/>
      <c r="BT227" s="4"/>
      <c r="BU227" s="4"/>
      <c r="BV227" s="4"/>
      <c r="BW227" s="4"/>
      <c r="BX227" s="4"/>
      <c r="BY227" s="4"/>
    </row>
    <row r="228" spans="3:77" ht="9.75" customHeight="1">
      <c r="C228" s="256"/>
      <c r="D228" s="257"/>
      <c r="E228" s="64">
        <f>IF(K225="","",K225)</f>
        <v>21</v>
      </c>
      <c r="F228" s="42" t="str">
        <f t="shared" si="44"/>
        <v>-</v>
      </c>
      <c r="G228" s="65">
        <f>IF(I225="","",I225)</f>
        <v>15</v>
      </c>
      <c r="H228" s="356" t="str">
        <f>IF(J225="","",J225)</f>
        <v>-</v>
      </c>
      <c r="I228" s="363"/>
      <c r="J228" s="364"/>
      <c r="K228" s="364"/>
      <c r="L228" s="365"/>
      <c r="M228" s="145"/>
      <c r="N228" s="140">
        <f t="shared" si="40"/>
      </c>
      <c r="O228" s="147"/>
      <c r="P228" s="432"/>
      <c r="Q228" s="56"/>
      <c r="R228" s="58">
        <f t="shared" si="41"/>
      </c>
      <c r="S228" s="57"/>
      <c r="T228" s="367"/>
      <c r="U228" s="59">
        <f>Z227</f>
        <v>2</v>
      </c>
      <c r="V228" s="60" t="s">
        <v>15</v>
      </c>
      <c r="W228" s="60">
        <f>AA227</f>
        <v>0</v>
      </c>
      <c r="X228" s="61" t="s">
        <v>10</v>
      </c>
      <c r="Y228" s="4"/>
      <c r="Z228" s="66"/>
      <c r="AA228" s="67"/>
      <c r="AB228" s="66"/>
      <c r="AC228" s="67"/>
      <c r="AD228" s="68"/>
      <c r="AE228" s="67"/>
      <c r="AF228" s="67"/>
      <c r="AG228" s="68"/>
      <c r="AM228" s="256"/>
      <c r="AN228" s="257"/>
      <c r="AO228" s="64">
        <f>IF(AU225="","",AU225)</f>
      </c>
      <c r="AP228" s="42">
        <f t="shared" si="45"/>
      </c>
      <c r="AQ228" s="65">
        <f>IF(AS225="","",AS225)</f>
      </c>
      <c r="AR228" s="356">
        <f>IF(AT225="","",AT225)</f>
      </c>
      <c r="AS228" s="363"/>
      <c r="AT228" s="364"/>
      <c r="AU228" s="364"/>
      <c r="AV228" s="365"/>
      <c r="AW228" s="56"/>
      <c r="AX228" s="42">
        <f t="shared" si="42"/>
      </c>
      <c r="AY228" s="57"/>
      <c r="AZ228" s="322"/>
      <c r="BA228" s="56"/>
      <c r="BB228" s="58">
        <f t="shared" si="43"/>
      </c>
      <c r="BC228" s="57"/>
      <c r="BD228" s="367"/>
      <c r="BE228" s="59">
        <f>BJ227</f>
        <v>0</v>
      </c>
      <c r="BF228" s="60" t="s">
        <v>15</v>
      </c>
      <c r="BG228" s="60">
        <f>BK227</f>
        <v>3</v>
      </c>
      <c r="BH228" s="61" t="s">
        <v>10</v>
      </c>
      <c r="BI228" s="4"/>
      <c r="BJ228" s="66"/>
      <c r="BK228" s="67"/>
      <c r="BL228" s="66"/>
      <c r="BM228" s="67"/>
      <c r="BN228" s="68"/>
      <c r="BO228" s="67"/>
      <c r="BP228" s="67"/>
      <c r="BQ228" s="68"/>
      <c r="BR228" s="4"/>
      <c r="BS228" s="4"/>
      <c r="BT228" s="4"/>
      <c r="BU228" s="4"/>
      <c r="BV228" s="4"/>
      <c r="BW228" s="4"/>
      <c r="BX228" s="4"/>
      <c r="BY228" s="4"/>
    </row>
    <row r="229" spans="3:77" ht="9.75" customHeight="1">
      <c r="C229" s="276" t="s">
        <v>105</v>
      </c>
      <c r="D229" s="277" t="s">
        <v>33</v>
      </c>
      <c r="E229" s="148">
        <f>IF(O223="","",O223)</f>
      </c>
      <c r="F229" s="149">
        <f t="shared" si="44"/>
      </c>
      <c r="G229" s="150">
        <f>IF(M223="","",M223)</f>
      </c>
      <c r="H229" s="421">
        <f>IF(P223="","",IF(P223="○","×",IF(P223="×","○")))</f>
      </c>
      <c r="I229" s="155">
        <f>IF(O226="","",O226)</f>
      </c>
      <c r="J229" s="149">
        <f aca="true" t="shared" si="46" ref="J229:J234">IF(I229="","","-")</f>
      </c>
      <c r="K229" s="150">
        <f>IF(M226="","",M226)</f>
      </c>
      <c r="L229" s="421">
        <f>IF(P226="","",IF(P226="○","×",IF(P226="×","○")))</f>
      </c>
      <c r="M229" s="424"/>
      <c r="N229" s="425"/>
      <c r="O229" s="425"/>
      <c r="P229" s="421"/>
      <c r="Q229" s="196"/>
      <c r="R229" s="149">
        <f t="shared" si="41"/>
      </c>
      <c r="S229" s="197"/>
      <c r="T229" s="418">
        <f>IF(Q229&lt;&gt;"",IF(Q229&gt;S229,IF(Q230&gt;S230,"○",IF(Q231&gt;S231,"○","×")),IF(Q230&gt;S230,IF(Q231&gt;S231,"○","×"),"×")),"")</f>
      </c>
      <c r="U229" s="518" t="s">
        <v>241</v>
      </c>
      <c r="V229" s="519"/>
      <c r="W229" s="519"/>
      <c r="X229" s="520"/>
      <c r="Y229" s="4"/>
      <c r="Z229" s="47"/>
      <c r="AA229" s="29"/>
      <c r="AB229" s="47"/>
      <c r="AC229" s="29"/>
      <c r="AD229" s="51"/>
      <c r="AE229" s="29"/>
      <c r="AF229" s="29"/>
      <c r="AG229" s="51"/>
      <c r="AM229" s="253" t="s">
        <v>78</v>
      </c>
      <c r="AN229" s="254" t="s">
        <v>80</v>
      </c>
      <c r="AO229" s="62">
        <f>IF(AY223="","",AY223)</f>
        <v>14</v>
      </c>
      <c r="AP229" s="69" t="str">
        <f t="shared" si="45"/>
        <v>-</v>
      </c>
      <c r="AQ229" s="63">
        <f>IF(AW223="","",AW223)</f>
        <v>21</v>
      </c>
      <c r="AR229" s="354" t="str">
        <f>IF(AZ223="","",IF(AZ223="○","×",IF(AZ223="×","○")))</f>
        <v>×</v>
      </c>
      <c r="AS229" s="70">
        <f>IF(AY226="","",AY226)</f>
        <v>21</v>
      </c>
      <c r="AT229" s="42" t="str">
        <f aca="true" t="shared" si="47" ref="AT229:AT234">IF(AS229="","","-")</f>
        <v>-</v>
      </c>
      <c r="AU229" s="63">
        <f>IF(AW226="","",AW226)</f>
        <v>19</v>
      </c>
      <c r="AV229" s="354" t="str">
        <f>IF(AZ226="","",IF(AZ226="○","×",IF(AZ226="×","○")))</f>
        <v>○</v>
      </c>
      <c r="AW229" s="357"/>
      <c r="AX229" s="358"/>
      <c r="AY229" s="358"/>
      <c r="AZ229" s="359"/>
      <c r="BA229" s="41">
        <v>10</v>
      </c>
      <c r="BB229" s="42" t="str">
        <f t="shared" si="43"/>
        <v>-</v>
      </c>
      <c r="BC229" s="43">
        <v>21</v>
      </c>
      <c r="BD229" s="366" t="str">
        <f>IF(BA229&lt;&gt;"",IF(BA229&gt;BC229,IF(BA230&gt;BC230,"○",IF(BA231&gt;BC231,"○","×")),IF(BA230&gt;BC230,IF(BA231&gt;BC231,"○","×"),"×")),"")</f>
        <v>×</v>
      </c>
      <c r="BE229" s="377" t="s">
        <v>255</v>
      </c>
      <c r="BF229" s="378"/>
      <c r="BG229" s="378"/>
      <c r="BH229" s="379"/>
      <c r="BI229" s="4"/>
      <c r="BJ229" s="47"/>
      <c r="BK229" s="29"/>
      <c r="BL229" s="47"/>
      <c r="BM229" s="29"/>
      <c r="BN229" s="51"/>
      <c r="BO229" s="29"/>
      <c r="BP229" s="29"/>
      <c r="BQ229" s="51"/>
      <c r="BR229" s="4"/>
      <c r="BS229" s="4"/>
      <c r="BT229" s="4"/>
      <c r="BU229" s="4"/>
      <c r="BV229" s="4"/>
      <c r="BW229" s="4"/>
      <c r="BX229" s="4"/>
      <c r="BY229" s="4"/>
    </row>
    <row r="230" spans="3:75" ht="9.75" customHeight="1">
      <c r="C230" s="262" t="s">
        <v>106</v>
      </c>
      <c r="D230" s="263" t="s">
        <v>33</v>
      </c>
      <c r="E230" s="136">
        <f>IF(O224="","",O224)</f>
      </c>
      <c r="F230" s="140">
        <f t="shared" si="44"/>
      </c>
      <c r="G230" s="137">
        <f>IF(M224="","",M224)</f>
      </c>
      <c r="H230" s="422">
        <f>IF(J227="","",J227)</f>
      </c>
      <c r="I230" s="156">
        <f>IF(O227="","",O227)</f>
      </c>
      <c r="J230" s="140">
        <f t="shared" si="46"/>
      </c>
      <c r="K230" s="137">
        <f>IF(M227="","",M227)</f>
      </c>
      <c r="L230" s="422">
        <f>IF(N227="","",N227)</f>
      </c>
      <c r="M230" s="426"/>
      <c r="N230" s="427"/>
      <c r="O230" s="427"/>
      <c r="P230" s="422"/>
      <c r="Q230" s="139"/>
      <c r="R230" s="140">
        <f t="shared" si="41"/>
      </c>
      <c r="S230" s="142"/>
      <c r="T230" s="419"/>
      <c r="U230" s="482"/>
      <c r="V230" s="483"/>
      <c r="W230" s="483"/>
      <c r="X230" s="484"/>
      <c r="Y230" s="4"/>
      <c r="Z230" s="47">
        <f>COUNTIF(E229:T231,"○")</f>
        <v>0</v>
      </c>
      <c r="AA230" s="29">
        <f>COUNTIF(E229:T231,"×")</f>
        <v>0</v>
      </c>
      <c r="AB230" s="53">
        <f>(IF((E229&gt;G229),1,0))+(IF((E230&gt;G230),1,0))+(IF((E231&gt;G231),1,0))+(IF((I229&gt;K229),1,0))+(IF((I230&gt;K230),1,0))+(IF((I231&gt;K231),1,0))+(IF((M229&gt;O229),1,0))+(IF((M230&gt;O230),1,0))+(IF((M231&gt;O231),1,0))+(IF((Q229&gt;S229),1,0))+(IF((Q230&gt;S230),1,0))+(IF((Q231&gt;S231),1,0))</f>
        <v>0</v>
      </c>
      <c r="AC230" s="54">
        <f>(IF((E229&lt;G229),1,0))+(IF((E230&lt;G230),1,0))+(IF((E231&lt;G231),1,0))+(IF((I229&lt;K229),1,0))+(IF((I230&lt;K230),1,0))+(IF((I231&lt;K231),1,0))+(IF((M229&lt;O229),1,0))+(IF((M230&lt;O230),1,0))+(IF((M231&lt;O231),1,0))+(IF((Q229&lt;S229),1,0))+(IF((Q230&lt;S230),1,0))+(IF((Q231&lt;S231),1,0))</f>
        <v>0</v>
      </c>
      <c r="AD230" s="55">
        <f>AB230-AC230</f>
        <v>0</v>
      </c>
      <c r="AE230" s="29">
        <f>SUM(E229:E231,I229:I231,M229:M231,Q229:Q231)</f>
        <v>0</v>
      </c>
      <c r="AF230" s="29">
        <f>SUM(G229:G231,K229:K231,O229:O231,S229:S231)</f>
        <v>0</v>
      </c>
      <c r="AG230" s="51">
        <f>AE230-AF230</f>
        <v>0</v>
      </c>
      <c r="AM230" s="250" t="s">
        <v>79</v>
      </c>
      <c r="AN230" s="255" t="s">
        <v>80</v>
      </c>
      <c r="AO230" s="62">
        <f>IF(AY224="","",AY224)</f>
        <v>12</v>
      </c>
      <c r="AP230" s="42" t="str">
        <f t="shared" si="45"/>
        <v>-</v>
      </c>
      <c r="AQ230" s="63">
        <f>IF(AW224="","",AW224)</f>
        <v>21</v>
      </c>
      <c r="AR230" s="355">
        <f>IF(AT227="","",AT227)</f>
      </c>
      <c r="AS230" s="70">
        <f>IF(AY227="","",AY227)</f>
        <v>21</v>
      </c>
      <c r="AT230" s="42" t="str">
        <f t="shared" si="47"/>
        <v>-</v>
      </c>
      <c r="AU230" s="63">
        <f>IF(AW227="","",AW227)</f>
        <v>17</v>
      </c>
      <c r="AV230" s="355" t="str">
        <f>IF(AX227="","",AX227)</f>
        <v>-</v>
      </c>
      <c r="AW230" s="360"/>
      <c r="AX230" s="361"/>
      <c r="AY230" s="361"/>
      <c r="AZ230" s="362"/>
      <c r="BA230" s="41">
        <v>16</v>
      </c>
      <c r="BB230" s="42" t="str">
        <f t="shared" si="43"/>
        <v>-</v>
      </c>
      <c r="BC230" s="43">
        <v>21</v>
      </c>
      <c r="BD230" s="366"/>
      <c r="BE230" s="380"/>
      <c r="BF230" s="381"/>
      <c r="BG230" s="381"/>
      <c r="BH230" s="382"/>
      <c r="BI230" s="4"/>
      <c r="BJ230" s="47">
        <f>COUNTIF(AO229:BD231,"○")</f>
        <v>1</v>
      </c>
      <c r="BK230" s="29">
        <f>COUNTIF(AO229:BD231,"×")</f>
        <v>2</v>
      </c>
      <c r="BL230" s="53">
        <f>(IF((AO229&gt;AQ229),1,0))+(IF((AO230&gt;AQ230),1,0))+(IF((AO231&gt;AQ231),1,0))+(IF((AS229&gt;AU229),1,0))+(IF((AS230&gt;AU230),1,0))+(IF((AS231&gt;AU231),1,0))+(IF((AW229&gt;AY229),1,0))+(IF((AW230&gt;AY230),1,0))+(IF((AW231&gt;AY231),1,0))+(IF((BA229&gt;BC229),1,0))+(IF((BA230&gt;BC230),1,0))+(IF((BA231&gt;BC231),1,0))</f>
        <v>2</v>
      </c>
      <c r="BM230" s="54">
        <f>(IF((AO229&lt;AQ229),1,0))+(IF((AO230&lt;AQ230),1,0))+(IF((AO231&lt;AQ231),1,0))+(IF((AS229&lt;AU229),1,0))+(IF((AS230&lt;AU230),1,0))+(IF((AS231&lt;AU231),1,0))+(IF((AW229&lt;AY229),1,0))+(IF((AW230&lt;AY230),1,0))+(IF((AW231&lt;AY231),1,0))+(IF((BA229&lt;BC229),1,0))+(IF((BA230&lt;BC230),1,0))+(IF((BA231&lt;BC231),1,0))</f>
        <v>4</v>
      </c>
      <c r="BN230" s="55">
        <f>BL230-BM230</f>
        <v>-2</v>
      </c>
      <c r="BO230" s="29">
        <f>SUM(AO229:AO231,AS229:AS231,AW229:AW231,BA229:BA231)</f>
        <v>94</v>
      </c>
      <c r="BP230" s="29">
        <f>SUM(AQ229:AQ231,AU229:AU231,AY229:AY231,BC229:BC231)</f>
        <v>120</v>
      </c>
      <c r="BQ230" s="51">
        <f>BO230-BP230</f>
        <v>-26</v>
      </c>
      <c r="BR230" s="4"/>
      <c r="BS230" s="4"/>
      <c r="BT230" s="4"/>
      <c r="BU230" s="4"/>
      <c r="BV230" s="4"/>
      <c r="BW230" s="4"/>
    </row>
    <row r="231" spans="3:75" ht="9.75" customHeight="1">
      <c r="C231" s="264"/>
      <c r="D231" s="278"/>
      <c r="E231" s="143">
        <f>IF(O225="","",O225)</f>
      </c>
      <c r="F231" s="146">
        <f t="shared" si="44"/>
      </c>
      <c r="G231" s="144">
        <f>IF(M225="","",M225)</f>
      </c>
      <c r="H231" s="423">
        <f>IF(J228="","",J228)</f>
      </c>
      <c r="I231" s="198">
        <f>IF(O228="","",O228)</f>
      </c>
      <c r="J231" s="146">
        <f t="shared" si="46"/>
      </c>
      <c r="K231" s="144">
        <f>IF(M228="","",M228)</f>
      </c>
      <c r="L231" s="423">
        <f>IF(N228="","",N228)</f>
      </c>
      <c r="M231" s="428"/>
      <c r="N231" s="429"/>
      <c r="O231" s="429"/>
      <c r="P231" s="423"/>
      <c r="Q231" s="145"/>
      <c r="R231" s="146">
        <f t="shared" si="41"/>
      </c>
      <c r="S231" s="147"/>
      <c r="T231" s="420"/>
      <c r="U231" s="59">
        <f>Z230</f>
        <v>0</v>
      </c>
      <c r="V231" s="60" t="s">
        <v>15</v>
      </c>
      <c r="W231" s="60">
        <f>AA230</f>
        <v>0</v>
      </c>
      <c r="X231" s="61" t="s">
        <v>10</v>
      </c>
      <c r="Y231" s="4"/>
      <c r="Z231" s="47"/>
      <c r="AA231" s="29"/>
      <c r="AB231" s="47"/>
      <c r="AC231" s="29"/>
      <c r="AD231" s="51"/>
      <c r="AE231" s="29"/>
      <c r="AF231" s="29"/>
      <c r="AG231" s="51"/>
      <c r="AM231" s="256"/>
      <c r="AN231" s="257"/>
      <c r="AO231" s="64">
        <f>IF(AY225="","",AY225)</f>
      </c>
      <c r="AP231" s="58">
        <f t="shared" si="45"/>
      </c>
      <c r="AQ231" s="65">
        <f>IF(AW225="","",AW225)</f>
      </c>
      <c r="AR231" s="356">
        <f>IF(AT228="","",AT228)</f>
      </c>
      <c r="AS231" s="71">
        <f>IF(AY228="","",AY228)</f>
      </c>
      <c r="AT231" s="42">
        <f t="shared" si="47"/>
      </c>
      <c r="AU231" s="65">
        <f>IF(AW228="","",AW228)</f>
      </c>
      <c r="AV231" s="356">
        <f>IF(AX228="","",AX228)</f>
      </c>
      <c r="AW231" s="363"/>
      <c r="AX231" s="364"/>
      <c r="AY231" s="364"/>
      <c r="AZ231" s="365"/>
      <c r="BA231" s="56"/>
      <c r="BB231" s="42">
        <f t="shared" si="43"/>
      </c>
      <c r="BC231" s="57"/>
      <c r="BD231" s="367"/>
      <c r="BE231" s="59">
        <f>BJ230</f>
        <v>1</v>
      </c>
      <c r="BF231" s="60" t="s">
        <v>15</v>
      </c>
      <c r="BG231" s="60">
        <f>BK230</f>
        <v>2</v>
      </c>
      <c r="BH231" s="61" t="s">
        <v>10</v>
      </c>
      <c r="BI231" s="4"/>
      <c r="BJ231" s="47"/>
      <c r="BK231" s="29"/>
      <c r="BL231" s="47"/>
      <c r="BM231" s="29"/>
      <c r="BN231" s="51"/>
      <c r="BO231" s="29"/>
      <c r="BP231" s="29"/>
      <c r="BQ231" s="51"/>
      <c r="BR231" s="4"/>
      <c r="BS231" s="4"/>
      <c r="BT231" s="4"/>
      <c r="BU231" s="4"/>
      <c r="BV231" s="4"/>
      <c r="BW231" s="4"/>
    </row>
    <row r="232" spans="2:75" ht="9.75" customHeight="1">
      <c r="B232" s="128" t="s">
        <v>227</v>
      </c>
      <c r="C232" s="250" t="s">
        <v>43</v>
      </c>
      <c r="D232" s="254" t="s">
        <v>32</v>
      </c>
      <c r="E232" s="62">
        <f>IF(S223="","",S223)</f>
        <v>18</v>
      </c>
      <c r="F232" s="42" t="str">
        <f t="shared" si="44"/>
        <v>-</v>
      </c>
      <c r="G232" s="63">
        <f>IF(Q223="","",Q223)</f>
        <v>21</v>
      </c>
      <c r="H232" s="371" t="str">
        <f>IF(T223="","",IF(T223="○","×",IF(T223="×","○")))</f>
        <v>×</v>
      </c>
      <c r="I232" s="70">
        <f>IF(S226="","",S226)</f>
        <v>18</v>
      </c>
      <c r="J232" s="69" t="str">
        <f t="shared" si="46"/>
        <v>-</v>
      </c>
      <c r="K232" s="63">
        <f>IF(Q226="","",Q226)</f>
        <v>21</v>
      </c>
      <c r="L232" s="371" t="str">
        <f>IF(T226="","",IF(T226="○","×",IF(T226="×","○")))</f>
        <v>×</v>
      </c>
      <c r="M232" s="155">
        <f>IF(S229="","",S229)</f>
      </c>
      <c r="N232" s="140">
        <f>IF(M232="","","-")</f>
      </c>
      <c r="O232" s="150">
        <f>IF(Q229="","",Q229)</f>
      </c>
      <c r="P232" s="151">
        <f>IF(T229="","",IF(T229="○","×",IF(T229="×","○")))</f>
      </c>
      <c r="Q232" s="324"/>
      <c r="R232" s="307"/>
      <c r="S232" s="307"/>
      <c r="T232" s="308"/>
      <c r="U232" s="521" t="s">
        <v>225</v>
      </c>
      <c r="V232" s="522"/>
      <c r="W232" s="522"/>
      <c r="X232" s="523"/>
      <c r="Y232" s="4"/>
      <c r="Z232" s="48"/>
      <c r="AA232" s="49"/>
      <c r="AB232" s="48"/>
      <c r="AC232" s="49"/>
      <c r="AD232" s="50"/>
      <c r="AE232" s="49"/>
      <c r="AF232" s="49"/>
      <c r="AG232" s="50"/>
      <c r="AM232" s="250" t="s">
        <v>95</v>
      </c>
      <c r="AN232" s="254" t="s">
        <v>211</v>
      </c>
      <c r="AO232" s="62">
        <f>IF(BC223="","",BC223)</f>
        <v>21</v>
      </c>
      <c r="AP232" s="42" t="str">
        <f t="shared" si="45"/>
        <v>-</v>
      </c>
      <c r="AQ232" s="63">
        <f>IF(BA223="","",BA223)</f>
        <v>18</v>
      </c>
      <c r="AR232" s="371" t="str">
        <f>IF(BD223="","",IF(BD223="○","×",IF(BD223="×","○")))</f>
        <v>○</v>
      </c>
      <c r="AS232" s="70">
        <f>IF(BC226="","",BC226)</f>
        <v>21</v>
      </c>
      <c r="AT232" s="69" t="str">
        <f t="shared" si="47"/>
        <v>-</v>
      </c>
      <c r="AU232" s="63">
        <f>IF(BA226="","",BA226)</f>
        <v>13</v>
      </c>
      <c r="AV232" s="371" t="str">
        <f>IF(BD226="","",IF(BD226="○","×",IF(BD226="×","○")))</f>
        <v>○</v>
      </c>
      <c r="AW232" s="72">
        <f>IF(BC229="","",BC229)</f>
        <v>21</v>
      </c>
      <c r="AX232" s="42" t="str">
        <f>IF(AW232="","","-")</f>
        <v>-</v>
      </c>
      <c r="AY232" s="73">
        <f>IF(BA229="","",BA229)</f>
        <v>10</v>
      </c>
      <c r="AZ232" s="2" t="str">
        <f>IF(BD229="","",IF(BD229="○","×",IF(BD229="×","○")))</f>
        <v>○</v>
      </c>
      <c r="BA232" s="324"/>
      <c r="BB232" s="307"/>
      <c r="BC232" s="307"/>
      <c r="BD232" s="308"/>
      <c r="BE232" s="377" t="s">
        <v>253</v>
      </c>
      <c r="BF232" s="378"/>
      <c r="BG232" s="378"/>
      <c r="BH232" s="379"/>
      <c r="BI232" s="4"/>
      <c r="BJ232" s="48"/>
      <c r="BK232" s="49"/>
      <c r="BL232" s="48"/>
      <c r="BM232" s="49"/>
      <c r="BN232" s="50"/>
      <c r="BO232" s="49"/>
      <c r="BP232" s="49"/>
      <c r="BQ232" s="50"/>
      <c r="BR232" s="4"/>
      <c r="BS232" s="4"/>
      <c r="BT232" s="4"/>
      <c r="BU232" s="4"/>
      <c r="BV232" s="4"/>
      <c r="BW232" s="4"/>
    </row>
    <row r="233" spans="2:80" ht="9.75" customHeight="1">
      <c r="B233" s="128" t="s">
        <v>229</v>
      </c>
      <c r="C233" s="250" t="s">
        <v>58</v>
      </c>
      <c r="D233" s="255" t="s">
        <v>32</v>
      </c>
      <c r="E233" s="62">
        <f>IF(S224="","",S224)</f>
        <v>13</v>
      </c>
      <c r="F233" s="42" t="str">
        <f t="shared" si="44"/>
        <v>-</v>
      </c>
      <c r="G233" s="63">
        <f>IF(Q224="","",Q224)</f>
        <v>21</v>
      </c>
      <c r="H233" s="372"/>
      <c r="I233" s="70">
        <f>IF(S227="","",S227)</f>
        <v>18</v>
      </c>
      <c r="J233" s="42" t="str">
        <f t="shared" si="46"/>
        <v>-</v>
      </c>
      <c r="K233" s="63">
        <f>IF(Q227="","",Q227)</f>
        <v>21</v>
      </c>
      <c r="L233" s="372"/>
      <c r="M233" s="156">
        <f>IF(S230="","",S230)</f>
      </c>
      <c r="N233" s="140">
        <f>IF(M233="","","-")</f>
      </c>
      <c r="O233" s="137">
        <f>IF(Q230="","",Q230)</f>
      </c>
      <c r="P233" s="138">
        <f>IF(R230="","",R230)</f>
      </c>
      <c r="Q233" s="309"/>
      <c r="R233" s="310"/>
      <c r="S233" s="310"/>
      <c r="T233" s="311"/>
      <c r="U233" s="524"/>
      <c r="V233" s="525"/>
      <c r="W233" s="525"/>
      <c r="X233" s="526"/>
      <c r="Y233" s="4"/>
      <c r="Z233" s="47">
        <f>COUNTIF(E232:T234,"○")</f>
        <v>0</v>
      </c>
      <c r="AA233" s="29">
        <f>COUNTIF(E232:T234,"×")</f>
        <v>2</v>
      </c>
      <c r="AB233" s="53">
        <f>(IF((E232&gt;G232),1,0))+(IF((E233&gt;G233),1,0))+(IF((E234&gt;G234),1,0))+(IF((I232&gt;K232),1,0))+(IF((I233&gt;K233),1,0))+(IF((I234&gt;K234),1,0))+(IF((M232&gt;O232),1,0))+(IF((M233&gt;O233),1,0))+(IF((M234&gt;O234),1,0))+(IF((Q232&gt;S232),1,0))+(IF((Q233&gt;S233),1,0))+(IF((Q234&gt;S234),1,0))</f>
        <v>0</v>
      </c>
      <c r="AC233" s="54">
        <f>(IF((E232&lt;G232),1,0))+(IF((E233&lt;G233),1,0))+(IF((E234&lt;G234),1,0))+(IF((I232&lt;K232),1,0))+(IF((I233&lt;K233),1,0))+(IF((I234&lt;K234),1,0))+(IF((M232&lt;O232),1,0))+(IF((M233&lt;O233),1,0))+(IF((M234&lt;O234),1,0))+(IF((Q232&lt;S232),1,0))+(IF((Q233&lt;S233),1,0))+(IF((Q234&lt;S234),1,0))</f>
        <v>4</v>
      </c>
      <c r="AD233" s="55">
        <f>AB233-AC233</f>
        <v>-4</v>
      </c>
      <c r="AE233" s="29">
        <f>SUM(E232:E234,I232:I234,M232:M234,Q232:Q234)</f>
        <v>67</v>
      </c>
      <c r="AF233" s="29">
        <f>SUM(G232:G234,K232:K234,O232:O234,S232:S234)</f>
        <v>84</v>
      </c>
      <c r="AG233" s="51">
        <f>AE233-AF233</f>
        <v>-17</v>
      </c>
      <c r="AM233" s="250" t="s">
        <v>96</v>
      </c>
      <c r="AN233" s="255" t="s">
        <v>211</v>
      </c>
      <c r="AO233" s="62">
        <f>IF(BC224="","",BC224)</f>
        <v>20</v>
      </c>
      <c r="AP233" s="42" t="str">
        <f t="shared" si="45"/>
        <v>-</v>
      </c>
      <c r="AQ233" s="63">
        <f>IF(BA224="","",BA224)</f>
        <v>21</v>
      </c>
      <c r="AR233" s="372"/>
      <c r="AS233" s="70">
        <f>IF(BC227="","",BC227)</f>
        <v>21</v>
      </c>
      <c r="AT233" s="42" t="str">
        <f t="shared" si="47"/>
        <v>-</v>
      </c>
      <c r="AU233" s="63">
        <f>IF(BA227="","",BA227)</f>
        <v>13</v>
      </c>
      <c r="AV233" s="372"/>
      <c r="AW233" s="70">
        <f>IF(BC230="","",BC230)</f>
        <v>21</v>
      </c>
      <c r="AX233" s="42" t="str">
        <f>IF(AW233="","","-")</f>
        <v>-</v>
      </c>
      <c r="AY233" s="63">
        <f>IF(BA230="","",BA230)</f>
        <v>16</v>
      </c>
      <c r="AZ233" s="3" t="str">
        <f>IF(BB230="","",BB230)</f>
        <v>-</v>
      </c>
      <c r="BA233" s="309"/>
      <c r="BB233" s="310"/>
      <c r="BC233" s="310"/>
      <c r="BD233" s="311"/>
      <c r="BE233" s="380"/>
      <c r="BF233" s="381"/>
      <c r="BG233" s="381"/>
      <c r="BH233" s="382"/>
      <c r="BI233" s="4"/>
      <c r="BJ233" s="47">
        <f>COUNTIF(AO232:BD234,"○")</f>
        <v>3</v>
      </c>
      <c r="BK233" s="29">
        <f>COUNTIF(AO232:BD234,"×")</f>
        <v>0</v>
      </c>
      <c r="BL233" s="53">
        <f>(IF((AO232&gt;AQ232),1,0))+(IF((AO233&gt;AQ233),1,0))+(IF((AO234&gt;AQ234),1,0))+(IF((AS232&gt;AU232),1,0))+(IF((AS233&gt;AU233),1,0))+(IF((AS234&gt;AU234),1,0))+(IF((AW232&gt;AY232),1,0))+(IF((AW233&gt;AY233),1,0))+(IF((AW234&gt;AY234),1,0))+(IF((BA232&gt;BC232),1,0))+(IF((BA233&gt;BC233),1,0))+(IF((BA234&gt;BC234),1,0))</f>
        <v>6</v>
      </c>
      <c r="BM233" s="54">
        <f>(IF((AO232&lt;AQ232),1,0))+(IF((AO233&lt;AQ233),1,0))+(IF((AO234&lt;AQ234),1,0))+(IF((AS232&lt;AU232),1,0))+(IF((AS233&lt;AU233),1,0))+(IF((AS234&lt;AU234),1,0))+(IF((AW232&lt;AY232),1,0))+(IF((AW233&lt;AY233),1,0))+(IF((AW234&lt;AY234),1,0))+(IF((BA232&lt;BC232),1,0))+(IF((BA233&lt;BC233),1,0))+(IF((BA234&lt;BC234),1,0))</f>
        <v>1</v>
      </c>
      <c r="BN233" s="55">
        <f>BL233-BM233</f>
        <v>5</v>
      </c>
      <c r="BO233" s="29">
        <f>SUM(AO232:AO234,AS232:AS234,AW232:AW234,BA232:BA234)</f>
        <v>146</v>
      </c>
      <c r="BP233" s="29">
        <f>SUM(AQ232:AQ234,AU232:AU234,AY232:AY234,BC232:BC234)</f>
        <v>106</v>
      </c>
      <c r="BQ233" s="51">
        <f>BO233-BP233</f>
        <v>40</v>
      </c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</row>
    <row r="234" spans="3:77" ht="9.75" customHeight="1" thickBot="1">
      <c r="C234" s="541" t="s">
        <v>174</v>
      </c>
      <c r="D234" s="542"/>
      <c r="E234" s="74">
        <f>IF(S225="","",S225)</f>
      </c>
      <c r="F234" s="75">
        <f t="shared" si="44"/>
      </c>
      <c r="G234" s="76">
        <f>IF(Q225="","",Q225)</f>
      </c>
      <c r="H234" s="373"/>
      <c r="I234" s="77">
        <f>IF(S228="","",S228)</f>
      </c>
      <c r="J234" s="75">
        <f t="shared" si="46"/>
      </c>
      <c r="K234" s="76">
        <f>IF(Q228="","",Q228)</f>
      </c>
      <c r="L234" s="373"/>
      <c r="M234" s="157">
        <f>IF(S231="","",S231)</f>
      </c>
      <c r="N234" s="153">
        <f>IF(M234="","","-")</f>
      </c>
      <c r="O234" s="154">
        <f>IF(Q231="","",Q231)</f>
      </c>
      <c r="P234" s="158">
        <f>IF(R231="","",R231)</f>
      </c>
      <c r="Q234" s="312"/>
      <c r="R234" s="313"/>
      <c r="S234" s="313"/>
      <c r="T234" s="303"/>
      <c r="U234" s="79">
        <f>Z233</f>
        <v>0</v>
      </c>
      <c r="V234" s="80" t="s">
        <v>15</v>
      </c>
      <c r="W234" s="80">
        <f>AA233</f>
        <v>2</v>
      </c>
      <c r="X234" s="81" t="s">
        <v>10</v>
      </c>
      <c r="Y234" s="4"/>
      <c r="Z234" s="66"/>
      <c r="AA234" s="67"/>
      <c r="AB234" s="66"/>
      <c r="AC234" s="67"/>
      <c r="AD234" s="68"/>
      <c r="AE234" s="67"/>
      <c r="AF234" s="67"/>
      <c r="AG234" s="68"/>
      <c r="AM234" s="258"/>
      <c r="AN234" s="259"/>
      <c r="AO234" s="74">
        <f>IF(BC225="","",BC225)</f>
        <v>21</v>
      </c>
      <c r="AP234" s="75" t="str">
        <f t="shared" si="45"/>
        <v>-</v>
      </c>
      <c r="AQ234" s="76">
        <f>IF(BA225="","",BA225)</f>
        <v>15</v>
      </c>
      <c r="AR234" s="373"/>
      <c r="AS234" s="77">
        <f>IF(BC228="","",BC228)</f>
      </c>
      <c r="AT234" s="75">
        <f t="shared" si="47"/>
      </c>
      <c r="AU234" s="76">
        <f>IF(BA228="","",BA228)</f>
      </c>
      <c r="AV234" s="373"/>
      <c r="AW234" s="77">
        <f>IF(BC231="","",BC231)</f>
      </c>
      <c r="AX234" s="75">
        <f>IF(AW234="","","-")</f>
      </c>
      <c r="AY234" s="76">
        <f>IF(BA231="","",BA231)</f>
      </c>
      <c r="AZ234" s="78">
        <f>IF(BB231="","",BB231)</f>
      </c>
      <c r="BA234" s="312"/>
      <c r="BB234" s="313"/>
      <c r="BC234" s="313"/>
      <c r="BD234" s="303"/>
      <c r="BE234" s="79">
        <f>BJ233</f>
        <v>3</v>
      </c>
      <c r="BF234" s="80" t="s">
        <v>15</v>
      </c>
      <c r="BG234" s="80">
        <f>BK233</f>
        <v>0</v>
      </c>
      <c r="BH234" s="81" t="s">
        <v>10</v>
      </c>
      <c r="BI234" s="4"/>
      <c r="BJ234" s="66"/>
      <c r="BK234" s="67"/>
      <c r="BL234" s="66"/>
      <c r="BM234" s="67"/>
      <c r="BN234" s="68"/>
      <c r="BO234" s="67"/>
      <c r="BP234" s="67"/>
      <c r="BQ234" s="68"/>
      <c r="BR234" s="4"/>
      <c r="BS234" s="4"/>
      <c r="BT234" s="4"/>
      <c r="BU234" s="4"/>
      <c r="BV234" s="4"/>
      <c r="BW234" s="4"/>
      <c r="BX234" s="4"/>
      <c r="BY234" s="4"/>
    </row>
    <row r="235" spans="3:30" s="4" customFormat="1" ht="4.5" customHeight="1">
      <c r="C235" s="8"/>
      <c r="D235" s="82"/>
      <c r="E235" s="83"/>
      <c r="F235" s="84"/>
      <c r="G235" s="83"/>
      <c r="H235" s="28"/>
      <c r="I235" s="83"/>
      <c r="J235" s="84"/>
      <c r="K235" s="83"/>
      <c r="L235" s="28"/>
      <c r="M235" s="83"/>
      <c r="N235" s="84"/>
      <c r="O235" s="83"/>
      <c r="P235" s="83"/>
      <c r="Q235" s="28"/>
      <c r="R235" s="28"/>
      <c r="S235" s="28"/>
      <c r="T235" s="28"/>
      <c r="U235" s="85"/>
      <c r="V235" s="85"/>
      <c r="W235" s="85"/>
      <c r="X235" s="85"/>
      <c r="Y235" s="9"/>
      <c r="Z235" s="28"/>
      <c r="AA235" s="28"/>
      <c r="AB235" s="39"/>
      <c r="AC235" s="39"/>
      <c r="AD235" s="40"/>
    </row>
    <row r="236" spans="3:30" s="4" customFormat="1" ht="12" customHeight="1">
      <c r="C236" s="8"/>
      <c r="D236" s="82"/>
      <c r="E236" s="83"/>
      <c r="F236" s="84"/>
      <c r="G236" s="83"/>
      <c r="H236" s="28"/>
      <c r="I236" s="83"/>
      <c r="J236" s="84"/>
      <c r="K236" s="83"/>
      <c r="L236" s="28"/>
      <c r="M236" s="83"/>
      <c r="N236" s="84"/>
      <c r="O236" s="83"/>
      <c r="P236" s="83"/>
      <c r="Q236" s="28"/>
      <c r="R236" s="28"/>
      <c r="S236" s="28"/>
      <c r="T236" s="28"/>
      <c r="U236" s="85"/>
      <c r="V236" s="85"/>
      <c r="W236" s="85"/>
      <c r="X236" s="85"/>
      <c r="Y236" s="9"/>
      <c r="Z236" s="28"/>
      <c r="AA236" s="28"/>
      <c r="AB236" s="39"/>
      <c r="AC236" s="39"/>
      <c r="AD236" s="40"/>
    </row>
    <row r="237" spans="3:116" s="4" customFormat="1" ht="12" customHeight="1">
      <c r="C237" s="8"/>
      <c r="D237" s="82"/>
      <c r="E237" s="83"/>
      <c r="F237" s="84"/>
      <c r="G237" s="83"/>
      <c r="H237" s="28"/>
      <c r="I237" s="83"/>
      <c r="J237" s="84"/>
      <c r="K237" s="83"/>
      <c r="L237" s="28"/>
      <c r="M237" s="83"/>
      <c r="N237" s="84"/>
      <c r="O237" s="83"/>
      <c r="P237" s="83"/>
      <c r="Q237" s="28"/>
      <c r="R237" s="28"/>
      <c r="S237" s="28"/>
      <c r="T237" s="28"/>
      <c r="U237" s="85"/>
      <c r="V237" s="85"/>
      <c r="W237" s="85"/>
      <c r="X237" s="85"/>
      <c r="Y237" s="9"/>
      <c r="Z237" s="28"/>
      <c r="AA237" s="28"/>
      <c r="AB237" s="39"/>
      <c r="AC237" s="39"/>
      <c r="AD237" s="40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</row>
    <row r="238" spans="3:78" ht="9" customHeight="1">
      <c r="C238" s="554" t="s">
        <v>193</v>
      </c>
      <c r="D238" s="554"/>
      <c r="E238" s="554"/>
      <c r="F238" s="554"/>
      <c r="G238" s="554"/>
      <c r="H238" s="554"/>
      <c r="I238" s="554"/>
      <c r="J238" s="554"/>
      <c r="K238" s="554"/>
      <c r="L238" s="554"/>
      <c r="M238" s="554"/>
      <c r="N238" s="554"/>
      <c r="O238" s="554"/>
      <c r="P238" s="554"/>
      <c r="Q238" s="554"/>
      <c r="R238" s="554"/>
      <c r="S238" s="4"/>
      <c r="T238" s="4"/>
      <c r="U238" s="4"/>
      <c r="V238" s="4"/>
      <c r="W238" s="4"/>
      <c r="X238" s="4"/>
      <c r="Y238" s="4"/>
      <c r="Z238" s="22"/>
      <c r="AA238" s="22"/>
      <c r="AB238" s="22"/>
      <c r="AC238" s="22"/>
      <c r="AM238" s="554" t="s">
        <v>197</v>
      </c>
      <c r="AN238" s="554"/>
      <c r="AO238" s="554"/>
      <c r="AP238" s="554"/>
      <c r="AQ238" s="554"/>
      <c r="AR238" s="554"/>
      <c r="AS238" s="554"/>
      <c r="AT238" s="554"/>
      <c r="AU238" s="554"/>
      <c r="AV238" s="554"/>
      <c r="AW238" s="554"/>
      <c r="AX238" s="554"/>
      <c r="AY238" s="554"/>
      <c r="AZ238" s="554"/>
      <c r="BA238" s="554"/>
      <c r="BB238" s="554"/>
      <c r="BC238" s="554"/>
      <c r="BD238" s="554"/>
      <c r="BE238" s="554"/>
      <c r="BF238" s="554"/>
      <c r="BG238" s="554"/>
      <c r="BH238" s="554"/>
      <c r="BI238" s="554"/>
      <c r="BJ238" s="554"/>
      <c r="BK238" s="554"/>
      <c r="BL238" s="554"/>
      <c r="BM238" s="554"/>
      <c r="BN238" s="554"/>
      <c r="BO238" s="554"/>
      <c r="BP238" s="554"/>
      <c r="BQ238" s="554"/>
      <c r="BR238" s="4"/>
      <c r="BS238" s="4"/>
      <c r="BT238" s="4"/>
      <c r="BU238" s="4"/>
      <c r="BV238" s="4"/>
      <c r="BW238" s="4"/>
      <c r="BX238" s="4"/>
      <c r="BY238" s="4"/>
      <c r="BZ238" s="4"/>
    </row>
    <row r="239" spans="3:78" ht="9" customHeight="1">
      <c r="C239" s="554"/>
      <c r="D239" s="554"/>
      <c r="E239" s="554"/>
      <c r="F239" s="554"/>
      <c r="G239" s="554"/>
      <c r="H239" s="554"/>
      <c r="I239" s="554"/>
      <c r="J239" s="554"/>
      <c r="K239" s="554"/>
      <c r="L239" s="554"/>
      <c r="M239" s="554"/>
      <c r="N239" s="554"/>
      <c r="O239" s="554"/>
      <c r="P239" s="554"/>
      <c r="Q239" s="554"/>
      <c r="R239" s="554"/>
      <c r="S239" s="4"/>
      <c r="T239" s="4"/>
      <c r="U239" s="4"/>
      <c r="V239" s="4"/>
      <c r="W239" s="4"/>
      <c r="X239" s="4"/>
      <c r="Y239" s="4"/>
      <c r="Z239" s="22"/>
      <c r="AA239" s="22"/>
      <c r="AB239" s="22"/>
      <c r="AC239" s="22"/>
      <c r="AM239" s="554"/>
      <c r="AN239" s="554"/>
      <c r="AO239" s="554"/>
      <c r="AP239" s="554"/>
      <c r="AQ239" s="554"/>
      <c r="AR239" s="554"/>
      <c r="AS239" s="554"/>
      <c r="AT239" s="554"/>
      <c r="AU239" s="554"/>
      <c r="AV239" s="554"/>
      <c r="AW239" s="554"/>
      <c r="AX239" s="554"/>
      <c r="AY239" s="554"/>
      <c r="AZ239" s="554"/>
      <c r="BA239" s="554"/>
      <c r="BB239" s="554"/>
      <c r="BC239" s="554"/>
      <c r="BD239" s="554"/>
      <c r="BE239" s="554"/>
      <c r="BF239" s="554"/>
      <c r="BG239" s="554"/>
      <c r="BH239" s="554"/>
      <c r="BI239" s="554"/>
      <c r="BJ239" s="554"/>
      <c r="BK239" s="554"/>
      <c r="BL239" s="554"/>
      <c r="BM239" s="554"/>
      <c r="BN239" s="554"/>
      <c r="BO239" s="554"/>
      <c r="BP239" s="554"/>
      <c r="BQ239" s="554"/>
      <c r="BR239" s="4"/>
      <c r="BS239" s="4"/>
      <c r="BT239" s="4"/>
      <c r="BU239" s="4"/>
      <c r="BV239" s="4"/>
      <c r="BW239" s="4"/>
      <c r="BX239" s="4"/>
      <c r="BY239" s="4"/>
      <c r="BZ239" s="4"/>
    </row>
    <row r="240" spans="3:78" ht="9" customHeight="1">
      <c r="C240" s="554"/>
      <c r="D240" s="554"/>
      <c r="E240" s="554"/>
      <c r="F240" s="554"/>
      <c r="G240" s="554"/>
      <c r="H240" s="554"/>
      <c r="I240" s="554"/>
      <c r="J240" s="554"/>
      <c r="K240" s="554"/>
      <c r="L240" s="554"/>
      <c r="M240" s="554"/>
      <c r="N240" s="554"/>
      <c r="O240" s="554"/>
      <c r="P240" s="554"/>
      <c r="Q240" s="554"/>
      <c r="R240" s="554"/>
      <c r="S240" s="4"/>
      <c r="T240" s="4"/>
      <c r="U240" s="4"/>
      <c r="V240" s="4"/>
      <c r="W240" s="4"/>
      <c r="X240" s="4"/>
      <c r="Y240" s="4"/>
      <c r="Z240" s="22"/>
      <c r="AA240" s="22"/>
      <c r="AB240" s="22"/>
      <c r="AC240" s="22"/>
      <c r="AM240" s="554"/>
      <c r="AN240" s="554"/>
      <c r="AO240" s="554"/>
      <c r="AP240" s="554"/>
      <c r="AQ240" s="554"/>
      <c r="AR240" s="554"/>
      <c r="AS240" s="554"/>
      <c r="AT240" s="554"/>
      <c r="AU240" s="554"/>
      <c r="AV240" s="554"/>
      <c r="AW240" s="554"/>
      <c r="AX240" s="554"/>
      <c r="AY240" s="554"/>
      <c r="AZ240" s="554"/>
      <c r="BA240" s="554"/>
      <c r="BB240" s="554"/>
      <c r="BC240" s="554"/>
      <c r="BD240" s="554"/>
      <c r="BE240" s="554"/>
      <c r="BF240" s="554"/>
      <c r="BG240" s="554"/>
      <c r="BH240" s="554"/>
      <c r="BI240" s="554"/>
      <c r="BJ240" s="554"/>
      <c r="BK240" s="554"/>
      <c r="BL240" s="554"/>
      <c r="BM240" s="554"/>
      <c r="BN240" s="554"/>
      <c r="BO240" s="554"/>
      <c r="BP240" s="554"/>
      <c r="BQ240" s="554"/>
      <c r="BR240" s="4"/>
      <c r="BS240" s="4"/>
      <c r="BT240" s="4"/>
      <c r="BU240" s="4"/>
      <c r="BV240" s="4"/>
      <c r="BW240" s="4"/>
      <c r="BX240" s="4"/>
      <c r="BY240" s="4"/>
      <c r="BZ240" s="4"/>
    </row>
    <row r="241" spans="3:78" ht="9" customHeight="1" thickBot="1">
      <c r="C241" s="555"/>
      <c r="D241" s="555"/>
      <c r="E241" s="555"/>
      <c r="F241" s="555"/>
      <c r="G241" s="555"/>
      <c r="H241" s="555"/>
      <c r="I241" s="555"/>
      <c r="J241" s="555"/>
      <c r="K241" s="555"/>
      <c r="L241" s="555"/>
      <c r="M241" s="555"/>
      <c r="N241" s="555"/>
      <c r="O241" s="555"/>
      <c r="P241" s="555"/>
      <c r="Q241" s="555"/>
      <c r="R241" s="555"/>
      <c r="S241" s="4"/>
      <c r="T241" s="4"/>
      <c r="U241" s="4"/>
      <c r="V241" s="4"/>
      <c r="W241" s="4"/>
      <c r="X241" s="4"/>
      <c r="Y241" s="4"/>
      <c r="Z241" s="22"/>
      <c r="AA241" s="22"/>
      <c r="AB241" s="22"/>
      <c r="AC241" s="22"/>
      <c r="AM241" s="554"/>
      <c r="AN241" s="554"/>
      <c r="AO241" s="554"/>
      <c r="AP241" s="554"/>
      <c r="AQ241" s="554"/>
      <c r="AR241" s="554"/>
      <c r="AS241" s="554"/>
      <c r="AT241" s="554"/>
      <c r="AU241" s="554"/>
      <c r="AV241" s="554"/>
      <c r="AW241" s="554"/>
      <c r="AX241" s="554"/>
      <c r="AY241" s="554"/>
      <c r="AZ241" s="554"/>
      <c r="BA241" s="554"/>
      <c r="BB241" s="554"/>
      <c r="BC241" s="554"/>
      <c r="BD241" s="554"/>
      <c r="BE241" s="554"/>
      <c r="BF241" s="554"/>
      <c r="BG241" s="554"/>
      <c r="BH241" s="554"/>
      <c r="BI241" s="554"/>
      <c r="BJ241" s="554"/>
      <c r="BK241" s="554"/>
      <c r="BL241" s="554"/>
      <c r="BM241" s="554"/>
      <c r="BN241" s="554"/>
      <c r="BO241" s="554"/>
      <c r="BP241" s="554"/>
      <c r="BQ241" s="554"/>
      <c r="BR241" s="4"/>
      <c r="BS241" s="4"/>
      <c r="BT241" s="4"/>
      <c r="BU241" s="4"/>
      <c r="BV241" s="4"/>
      <c r="BW241" s="4"/>
      <c r="BX241" s="4"/>
      <c r="BY241" s="4"/>
      <c r="BZ241" s="4"/>
    </row>
    <row r="242" spans="3:78" ht="9.75" customHeight="1">
      <c r="C242" s="403" t="s">
        <v>179</v>
      </c>
      <c r="D242" s="404"/>
      <c r="E242" s="407" t="str">
        <f>C244</f>
        <v>宗次英子</v>
      </c>
      <c r="F242" s="369"/>
      <c r="G242" s="369"/>
      <c r="H242" s="370"/>
      <c r="I242" s="297" t="str">
        <f>C247</f>
        <v>長原芽美</v>
      </c>
      <c r="J242" s="369"/>
      <c r="K242" s="369"/>
      <c r="L242" s="370"/>
      <c r="M242" s="297" t="str">
        <f>C250</f>
        <v>岡部真樹</v>
      </c>
      <c r="N242" s="369"/>
      <c r="O242" s="369"/>
      <c r="P242" s="370"/>
      <c r="Q242" s="297" t="str">
        <f>C253</f>
        <v>丹下治代</v>
      </c>
      <c r="R242" s="369"/>
      <c r="S242" s="369"/>
      <c r="T242" s="395"/>
      <c r="U242" s="396" t="s">
        <v>4</v>
      </c>
      <c r="V242" s="397"/>
      <c r="W242" s="397"/>
      <c r="X242" s="398"/>
      <c r="Y242" s="4"/>
      <c r="Z242" s="399" t="s">
        <v>6</v>
      </c>
      <c r="AA242" s="400"/>
      <c r="AB242" s="399" t="s">
        <v>7</v>
      </c>
      <c r="AC242" s="401"/>
      <c r="AD242" s="400"/>
      <c r="AE242" s="383" t="s">
        <v>8</v>
      </c>
      <c r="AF242" s="384"/>
      <c r="AG242" s="385"/>
      <c r="AM242" s="403" t="s">
        <v>196</v>
      </c>
      <c r="AN242" s="404"/>
      <c r="AO242" s="407" t="str">
        <f>AM244</f>
        <v>鈴木万利</v>
      </c>
      <c r="AP242" s="369"/>
      <c r="AQ242" s="369"/>
      <c r="AR242" s="370"/>
      <c r="AS242" s="297" t="str">
        <f>AM247</f>
        <v>脇真紀子</v>
      </c>
      <c r="AT242" s="369"/>
      <c r="AU242" s="369"/>
      <c r="AV242" s="370"/>
      <c r="AW242" s="297" t="str">
        <f>AM250</f>
        <v>篠原幸枝</v>
      </c>
      <c r="AX242" s="369"/>
      <c r="AY242" s="369"/>
      <c r="AZ242" s="370"/>
      <c r="BA242" s="297" t="str">
        <f>AM253</f>
        <v>加藤七海</v>
      </c>
      <c r="BB242" s="369"/>
      <c r="BC242" s="369"/>
      <c r="BD242" s="395"/>
      <c r="BE242" s="396" t="s">
        <v>4</v>
      </c>
      <c r="BF242" s="397"/>
      <c r="BG242" s="397"/>
      <c r="BH242" s="398"/>
      <c r="BI242" s="4"/>
      <c r="BJ242" s="399" t="s">
        <v>6</v>
      </c>
      <c r="BK242" s="400"/>
      <c r="BL242" s="399" t="s">
        <v>7</v>
      </c>
      <c r="BM242" s="401"/>
      <c r="BN242" s="400"/>
      <c r="BO242" s="383" t="s">
        <v>8</v>
      </c>
      <c r="BP242" s="384"/>
      <c r="BQ242" s="385"/>
      <c r="BR242" s="4"/>
      <c r="BS242" s="4"/>
      <c r="BT242" s="4"/>
      <c r="BU242" s="4"/>
      <c r="BV242" s="4"/>
      <c r="BW242" s="4"/>
      <c r="BX242" s="4"/>
      <c r="BY242" s="4"/>
      <c r="BZ242" s="4"/>
    </row>
    <row r="243" spans="3:78" ht="9.75" customHeight="1" thickBot="1">
      <c r="C243" s="405"/>
      <c r="D243" s="406"/>
      <c r="E243" s="408" t="str">
        <f>C245</f>
        <v>森川里香</v>
      </c>
      <c r="F243" s="387"/>
      <c r="G243" s="387"/>
      <c r="H243" s="409"/>
      <c r="I243" s="386" t="str">
        <f>C248</f>
        <v>薦田あかね</v>
      </c>
      <c r="J243" s="387"/>
      <c r="K243" s="387"/>
      <c r="L243" s="409"/>
      <c r="M243" s="386" t="str">
        <f>C251</f>
        <v>阿部萌</v>
      </c>
      <c r="N243" s="387"/>
      <c r="O243" s="387"/>
      <c r="P243" s="409"/>
      <c r="Q243" s="386" t="str">
        <f>C254</f>
        <v>三好真子</v>
      </c>
      <c r="R243" s="387"/>
      <c r="S243" s="387"/>
      <c r="T243" s="388"/>
      <c r="U243" s="389" t="s">
        <v>5</v>
      </c>
      <c r="V243" s="390"/>
      <c r="W243" s="390"/>
      <c r="X243" s="391"/>
      <c r="Y243" s="4"/>
      <c r="Z243" s="36" t="s">
        <v>9</v>
      </c>
      <c r="AA243" s="38" t="s">
        <v>10</v>
      </c>
      <c r="AB243" s="36" t="s">
        <v>184</v>
      </c>
      <c r="AC243" s="38" t="s">
        <v>11</v>
      </c>
      <c r="AD243" s="37" t="s">
        <v>12</v>
      </c>
      <c r="AE243" s="38" t="s">
        <v>16</v>
      </c>
      <c r="AF243" s="38" t="s">
        <v>11</v>
      </c>
      <c r="AG243" s="37" t="s">
        <v>12</v>
      </c>
      <c r="AM243" s="405"/>
      <c r="AN243" s="406"/>
      <c r="AO243" s="408" t="str">
        <f>AM245</f>
        <v>合田直子</v>
      </c>
      <c r="AP243" s="387"/>
      <c r="AQ243" s="387"/>
      <c r="AR243" s="409"/>
      <c r="AS243" s="386" t="str">
        <f>AM248</f>
        <v>清水涼子</v>
      </c>
      <c r="AT243" s="387"/>
      <c r="AU243" s="387"/>
      <c r="AV243" s="409"/>
      <c r="AW243" s="386" t="str">
        <f>AM251</f>
        <v>矢野初美</v>
      </c>
      <c r="AX243" s="387"/>
      <c r="AY243" s="387"/>
      <c r="AZ243" s="409"/>
      <c r="BA243" s="386" t="str">
        <f>AM254</f>
        <v>野村由愛</v>
      </c>
      <c r="BB243" s="387"/>
      <c r="BC243" s="387"/>
      <c r="BD243" s="388"/>
      <c r="BE243" s="389" t="s">
        <v>5</v>
      </c>
      <c r="BF243" s="390"/>
      <c r="BG243" s="390"/>
      <c r="BH243" s="391"/>
      <c r="BI243" s="4"/>
      <c r="BJ243" s="36" t="s">
        <v>9</v>
      </c>
      <c r="BK243" s="38" t="s">
        <v>10</v>
      </c>
      <c r="BL243" s="36" t="s">
        <v>184</v>
      </c>
      <c r="BM243" s="38" t="s">
        <v>11</v>
      </c>
      <c r="BN243" s="37" t="s">
        <v>12</v>
      </c>
      <c r="BO243" s="38" t="s">
        <v>16</v>
      </c>
      <c r="BP243" s="38" t="s">
        <v>11</v>
      </c>
      <c r="BQ243" s="37" t="s">
        <v>12</v>
      </c>
      <c r="BR243" s="4"/>
      <c r="BS243" s="4"/>
      <c r="BT243" s="4"/>
      <c r="BU243" s="4"/>
      <c r="BV243" s="4"/>
      <c r="BW243" s="4"/>
      <c r="BX243" s="4"/>
      <c r="BY243" s="4"/>
      <c r="BZ243" s="4"/>
    </row>
    <row r="244" spans="3:78" ht="9.75" customHeight="1">
      <c r="C244" s="248" t="s">
        <v>47</v>
      </c>
      <c r="D244" s="249" t="s">
        <v>46</v>
      </c>
      <c r="E244" s="306"/>
      <c r="F244" s="300"/>
      <c r="G244" s="300"/>
      <c r="H244" s="301"/>
      <c r="I244" s="41">
        <v>9</v>
      </c>
      <c r="J244" s="42" t="str">
        <f>IF(I244="","","-")</f>
        <v>-</v>
      </c>
      <c r="K244" s="43">
        <v>21</v>
      </c>
      <c r="L244" s="299" t="str">
        <f>IF(I244&lt;&gt;"",IF(I244&gt;K244,IF(I245&gt;K245,"○",IF(I246&gt;K246,"○","×")),IF(I245&gt;K245,IF(I246&gt;K246,"○","×"),"×")),"")</f>
        <v>×</v>
      </c>
      <c r="M244" s="41">
        <v>12</v>
      </c>
      <c r="N244" s="44" t="str">
        <f aca="true" t="shared" si="48" ref="N244:N249">IF(M244="","","-")</f>
        <v>-</v>
      </c>
      <c r="O244" s="45">
        <v>21</v>
      </c>
      <c r="P244" s="299" t="str">
        <f>IF(M244&lt;&gt;"",IF(M244&gt;O244,IF(M245&gt;O245,"○",IF(M246&gt;O246,"○","×")),IF(M245&gt;O245,IF(M246&gt;O246,"○","×"),"×")),"")</f>
        <v>×</v>
      </c>
      <c r="Q244" s="46">
        <v>15</v>
      </c>
      <c r="R244" s="44" t="str">
        <f aca="true" t="shared" si="49" ref="R244:R252">IF(Q244="","","-")</f>
        <v>-</v>
      </c>
      <c r="S244" s="43">
        <v>21</v>
      </c>
      <c r="T244" s="402" t="str">
        <f>IF(Q244&lt;&gt;"",IF(Q244&gt;S244,IF(Q245&gt;S245,"○",IF(Q246&gt;S246,"○","×")),IF(Q245&gt;S245,IF(Q246&gt;S246,"○","×"),"×")),"")</f>
        <v>○</v>
      </c>
      <c r="U244" s="392" t="s">
        <v>255</v>
      </c>
      <c r="V244" s="393"/>
      <c r="W244" s="393"/>
      <c r="X244" s="394"/>
      <c r="Y244" s="4"/>
      <c r="Z244" s="47"/>
      <c r="AA244" s="29"/>
      <c r="AB244" s="48"/>
      <c r="AC244" s="49"/>
      <c r="AD244" s="50"/>
      <c r="AE244" s="29"/>
      <c r="AF244" s="29"/>
      <c r="AG244" s="51"/>
      <c r="AK244" s="696" t="s">
        <v>228</v>
      </c>
      <c r="AL244" s="697"/>
      <c r="AM244" s="248" t="s">
        <v>44</v>
      </c>
      <c r="AN244" s="249" t="s">
        <v>46</v>
      </c>
      <c r="AO244" s="306"/>
      <c r="AP244" s="300"/>
      <c r="AQ244" s="300"/>
      <c r="AR244" s="301"/>
      <c r="AS244" s="41">
        <v>17</v>
      </c>
      <c r="AT244" s="42" t="str">
        <f>IF(AS244="","","-")</f>
        <v>-</v>
      </c>
      <c r="AU244" s="43">
        <v>21</v>
      </c>
      <c r="AV244" s="299" t="str">
        <f>IF(AS244&lt;&gt;"",IF(AS244&gt;AU244,IF(AS245&gt;AU245,"○",IF(AS246&gt;AU246,"○","×")),IF(AS245&gt;AU245,IF(AS246&gt;AU246,"○","×"),"×")),"")</f>
        <v>×</v>
      </c>
      <c r="AW244" s="41">
        <v>21</v>
      </c>
      <c r="AX244" s="44" t="str">
        <f aca="true" t="shared" si="50" ref="AX244:AX249">IF(AW244="","","-")</f>
        <v>-</v>
      </c>
      <c r="AY244" s="45">
        <v>16</v>
      </c>
      <c r="AZ244" s="299" t="str">
        <f>IF(AW244&lt;&gt;"",IF(AW244&gt;AY244,IF(AW245&gt;AY245,"○",IF(AW246&gt;AY246,"○","×")),IF(AW245&gt;AY245,IF(AW246&gt;AY246,"○","×"),"×")),"")</f>
        <v>○</v>
      </c>
      <c r="BA244" s="46">
        <v>21</v>
      </c>
      <c r="BB244" s="44" t="str">
        <f aca="true" t="shared" si="51" ref="BB244:BB252">IF(BA244="","","-")</f>
        <v>-</v>
      </c>
      <c r="BC244" s="43">
        <v>6</v>
      </c>
      <c r="BD244" s="402" t="str">
        <f>IF(BA244&lt;&gt;"",IF(BA244&gt;BC244,IF(BA245&gt;BC245,"○",IF(BA246&gt;BC246,"○","×")),IF(BA245&gt;BC245,IF(BA246&gt;BC246,"○","×"),"×")),"")</f>
        <v>○</v>
      </c>
      <c r="BE244" s="392" t="s">
        <v>254</v>
      </c>
      <c r="BF244" s="393"/>
      <c r="BG244" s="393"/>
      <c r="BH244" s="394"/>
      <c r="BI244" s="4"/>
      <c r="BJ244" s="47"/>
      <c r="BK244" s="29"/>
      <c r="BL244" s="48"/>
      <c r="BM244" s="49"/>
      <c r="BN244" s="50"/>
      <c r="BO244" s="29"/>
      <c r="BP244" s="29"/>
      <c r="BQ244" s="51"/>
      <c r="BR244" s="4"/>
      <c r="BS244" s="4"/>
      <c r="BT244" s="4"/>
      <c r="BU244" s="4"/>
      <c r="BV244" s="4"/>
      <c r="BW244" s="4"/>
      <c r="BX244" s="4"/>
      <c r="BY244" s="4"/>
      <c r="BZ244" s="4"/>
    </row>
    <row r="245" spans="3:78" ht="9.75" customHeight="1">
      <c r="C245" s="250" t="s">
        <v>48</v>
      </c>
      <c r="D245" s="251" t="s">
        <v>46</v>
      </c>
      <c r="E245" s="302"/>
      <c r="F245" s="361"/>
      <c r="G245" s="361"/>
      <c r="H245" s="362"/>
      <c r="I245" s="41">
        <v>7</v>
      </c>
      <c r="J245" s="42" t="str">
        <f>IF(I245="","","-")</f>
        <v>-</v>
      </c>
      <c r="K245" s="52">
        <v>21</v>
      </c>
      <c r="L245" s="321"/>
      <c r="M245" s="41">
        <v>17</v>
      </c>
      <c r="N245" s="42" t="str">
        <f t="shared" si="48"/>
        <v>-</v>
      </c>
      <c r="O245" s="43">
        <v>21</v>
      </c>
      <c r="P245" s="321"/>
      <c r="Q245" s="41">
        <v>21</v>
      </c>
      <c r="R245" s="42" t="str">
        <f t="shared" si="49"/>
        <v>-</v>
      </c>
      <c r="S245" s="43">
        <v>12</v>
      </c>
      <c r="T245" s="366"/>
      <c r="U245" s="380"/>
      <c r="V245" s="381"/>
      <c r="W245" s="381"/>
      <c r="X245" s="382"/>
      <c r="Y245" s="4"/>
      <c r="Z245" s="47">
        <f>COUNTIF(E244:T246,"○")</f>
        <v>1</v>
      </c>
      <c r="AA245" s="29">
        <f>COUNTIF(E244:T246,"×")</f>
        <v>2</v>
      </c>
      <c r="AB245" s="53">
        <f>(IF((E244&gt;G244),1,0))+(IF((E245&gt;G245),1,0))+(IF((E246&gt;G246),1,0))+(IF((I244&gt;K244),1,0))+(IF((I245&gt;K245),1,0))+(IF((I246&gt;K246),1,0))+(IF((M244&gt;O244),1,0))+(IF((M245&gt;O245),1,0))+(IF((M246&gt;O246),1,0))+(IF((Q244&gt;S244),1,0))+(IF((Q245&gt;S245),1,0))+(IF((Q246&gt;S246),1,0))</f>
        <v>2</v>
      </c>
      <c r="AC245" s="54">
        <f>(IF((E244&lt;G244),1,0))+(IF((E245&lt;G245),1,0))+(IF((E246&lt;G246),1,0))+(IF((I244&lt;K244),1,0))+(IF((I245&lt;K245),1,0))+(IF((I246&lt;K246),1,0))+(IF((M244&lt;O244),1,0))+(IF((M245&lt;O245),1,0))+(IF((M246&lt;O246),1,0))+(IF((Q244&lt;S244),1,0))+(IF((Q245&lt;S245),1,0))+(IF((Q246&lt;S246),1,0))</f>
        <v>5</v>
      </c>
      <c r="AD245" s="55">
        <f>AB245-AC245</f>
        <v>-3</v>
      </c>
      <c r="AE245" s="29">
        <f>SUM(E244:E246,I244:I246,M244:M246,Q244:Q246)</f>
        <v>102</v>
      </c>
      <c r="AF245" s="29">
        <f>SUM(G244:G246,K244:K246,O244:O246,S244:S246)</f>
        <v>135</v>
      </c>
      <c r="AG245" s="51">
        <f>AE245-AF245</f>
        <v>-33</v>
      </c>
      <c r="AL245" s="100"/>
      <c r="AM245" s="250" t="s">
        <v>45</v>
      </c>
      <c r="AN245" s="251" t="s">
        <v>46</v>
      </c>
      <c r="AO245" s="302"/>
      <c r="AP245" s="361"/>
      <c r="AQ245" s="361"/>
      <c r="AR245" s="362"/>
      <c r="AS245" s="41">
        <v>19</v>
      </c>
      <c r="AT245" s="42" t="str">
        <f>IF(AS245="","","-")</f>
        <v>-</v>
      </c>
      <c r="AU245" s="52">
        <v>21</v>
      </c>
      <c r="AV245" s="321"/>
      <c r="AW245" s="41">
        <v>21</v>
      </c>
      <c r="AX245" s="42" t="str">
        <f t="shared" si="50"/>
        <v>-</v>
      </c>
      <c r="AY245" s="43">
        <v>8</v>
      </c>
      <c r="AZ245" s="321"/>
      <c r="BA245" s="41">
        <v>21</v>
      </c>
      <c r="BB245" s="42" t="str">
        <f t="shared" si="51"/>
        <v>-</v>
      </c>
      <c r="BC245" s="43">
        <v>3</v>
      </c>
      <c r="BD245" s="366"/>
      <c r="BE245" s="380"/>
      <c r="BF245" s="381"/>
      <c r="BG245" s="381"/>
      <c r="BH245" s="382"/>
      <c r="BI245" s="4"/>
      <c r="BJ245" s="47">
        <f>COUNTIF(AO244:BD246,"○")</f>
        <v>2</v>
      </c>
      <c r="BK245" s="29">
        <f>COUNTIF(AO244:BD246,"×")</f>
        <v>1</v>
      </c>
      <c r="BL245" s="53">
        <f>(IF((AO244&gt;AQ244),1,0))+(IF((AO245&gt;AQ245),1,0))+(IF((AO246&gt;AQ246),1,0))+(IF((AS244&gt;AU244),1,0))+(IF((AS245&gt;AU245),1,0))+(IF((AS246&gt;AU246),1,0))+(IF((AW244&gt;AY244),1,0))+(IF((AW245&gt;AY245),1,0))+(IF((AW246&gt;AY246),1,0))+(IF((BA244&gt;BC244),1,0))+(IF((BA245&gt;BC245),1,0))+(IF((BA246&gt;BC246),1,0))</f>
        <v>4</v>
      </c>
      <c r="BM245" s="54">
        <f>(IF((AO244&lt;AQ244),1,0))+(IF((AO245&lt;AQ245),1,0))+(IF((AO246&lt;AQ246),1,0))+(IF((AS244&lt;AU244),1,0))+(IF((AS245&lt;AU245),1,0))+(IF((AS246&lt;AU246),1,0))+(IF((AW244&lt;AY244),1,0))+(IF((AW245&lt;AY245),1,0))+(IF((AW246&lt;AY246),1,0))+(IF((BA244&lt;BC244),1,0))+(IF((BA245&lt;BC245),1,0))+(IF((BA246&lt;BC246),1,0))</f>
        <v>2</v>
      </c>
      <c r="BN245" s="55">
        <f>BL245-BM245</f>
        <v>2</v>
      </c>
      <c r="BO245" s="29">
        <f>SUM(AO244:AO246,AS244:AS246,AW244:AW246,BA244:BA246)</f>
        <v>120</v>
      </c>
      <c r="BP245" s="29">
        <f>SUM(AQ244:AQ246,AU244:AU246,AY244:AY246,BC244:BC246)</f>
        <v>75</v>
      </c>
      <c r="BQ245" s="51">
        <f>BO245-BP245</f>
        <v>45</v>
      </c>
      <c r="BR245" s="4"/>
      <c r="BS245" s="4"/>
      <c r="BT245" s="4"/>
      <c r="BU245" s="4"/>
      <c r="BV245" s="4"/>
      <c r="BW245" s="4"/>
      <c r="BX245" s="4"/>
      <c r="BY245" s="4"/>
      <c r="BZ245" s="4"/>
    </row>
    <row r="246" spans="3:78" ht="9.75" customHeight="1">
      <c r="C246" s="250"/>
      <c r="D246" s="252"/>
      <c r="E246" s="298"/>
      <c r="F246" s="364"/>
      <c r="G246" s="364"/>
      <c r="H246" s="365"/>
      <c r="I246" s="56"/>
      <c r="J246" s="42">
        <f>IF(I246="","","-")</f>
      </c>
      <c r="K246" s="57"/>
      <c r="L246" s="322"/>
      <c r="M246" s="56"/>
      <c r="N246" s="58">
        <f t="shared" si="48"/>
      </c>
      <c r="O246" s="57"/>
      <c r="P246" s="321"/>
      <c r="Q246" s="56">
        <v>21</v>
      </c>
      <c r="R246" s="58" t="str">
        <f t="shared" si="49"/>
        <v>-</v>
      </c>
      <c r="S246" s="57">
        <v>18</v>
      </c>
      <c r="T246" s="366"/>
      <c r="U246" s="59">
        <f>Z245</f>
        <v>1</v>
      </c>
      <c r="V246" s="60" t="s">
        <v>15</v>
      </c>
      <c r="W246" s="60">
        <f>AA245</f>
        <v>2</v>
      </c>
      <c r="X246" s="61" t="s">
        <v>10</v>
      </c>
      <c r="Y246" s="4"/>
      <c r="Z246" s="47"/>
      <c r="AA246" s="29"/>
      <c r="AB246" s="47"/>
      <c r="AC246" s="29"/>
      <c r="AD246" s="51"/>
      <c r="AE246" s="29"/>
      <c r="AF246" s="29"/>
      <c r="AG246" s="51"/>
      <c r="AL246" s="100"/>
      <c r="AM246" s="250"/>
      <c r="AN246" s="252"/>
      <c r="AO246" s="298"/>
      <c r="AP246" s="364"/>
      <c r="AQ246" s="364"/>
      <c r="AR246" s="365"/>
      <c r="AS246" s="56"/>
      <c r="AT246" s="42">
        <f>IF(AS246="","","-")</f>
      </c>
      <c r="AU246" s="57"/>
      <c r="AV246" s="322"/>
      <c r="AW246" s="56"/>
      <c r="AX246" s="58">
        <f t="shared" si="50"/>
      </c>
      <c r="AY246" s="57"/>
      <c r="AZ246" s="321"/>
      <c r="BA246" s="56"/>
      <c r="BB246" s="58">
        <f t="shared" si="51"/>
      </c>
      <c r="BC246" s="57"/>
      <c r="BD246" s="366"/>
      <c r="BE246" s="59">
        <f>BJ245</f>
        <v>2</v>
      </c>
      <c r="BF246" s="60" t="s">
        <v>15</v>
      </c>
      <c r="BG246" s="60">
        <f>BK245</f>
        <v>1</v>
      </c>
      <c r="BH246" s="61" t="s">
        <v>10</v>
      </c>
      <c r="BI246" s="4"/>
      <c r="BJ246" s="47"/>
      <c r="BK246" s="29"/>
      <c r="BL246" s="47"/>
      <c r="BM246" s="29"/>
      <c r="BN246" s="51"/>
      <c r="BO246" s="29"/>
      <c r="BP246" s="29"/>
      <c r="BQ246" s="51"/>
      <c r="BR246" s="4"/>
      <c r="BS246" s="4"/>
      <c r="BT246" s="4"/>
      <c r="BU246" s="4"/>
      <c r="BV246" s="4"/>
      <c r="BW246" s="4"/>
      <c r="BX246" s="4"/>
      <c r="BY246" s="4"/>
      <c r="BZ246" s="4"/>
    </row>
    <row r="247" spans="3:78" ht="9.75" customHeight="1">
      <c r="C247" s="253" t="s">
        <v>138</v>
      </c>
      <c r="D247" s="254" t="s">
        <v>382</v>
      </c>
      <c r="E247" s="62">
        <f>IF(K244="","",K244)</f>
        <v>21</v>
      </c>
      <c r="F247" s="42" t="str">
        <f aca="true" t="shared" si="52" ref="F247:F255">IF(E247="","","-")</f>
        <v>-</v>
      </c>
      <c r="G247" s="63">
        <f>IF(I244="","",I244)</f>
        <v>9</v>
      </c>
      <c r="H247" s="354" t="str">
        <f>IF(L244="","",IF(L244="○","×",IF(L244="×","○")))</f>
        <v>○</v>
      </c>
      <c r="I247" s="357"/>
      <c r="J247" s="358"/>
      <c r="K247" s="358"/>
      <c r="L247" s="359"/>
      <c r="M247" s="41">
        <v>13</v>
      </c>
      <c r="N247" s="42" t="str">
        <f t="shared" si="48"/>
        <v>-</v>
      </c>
      <c r="O247" s="43">
        <v>21</v>
      </c>
      <c r="P247" s="368" t="str">
        <f>IF(M247&lt;&gt;"",IF(M247&gt;O247,IF(M248&gt;O248,"○",IF(M249&gt;O249,"○","×")),IF(M248&gt;O248,IF(M249&gt;O249,"○","×"),"×")),"")</f>
        <v>×</v>
      </c>
      <c r="Q247" s="41">
        <v>21</v>
      </c>
      <c r="R247" s="42" t="str">
        <f t="shared" si="49"/>
        <v>-</v>
      </c>
      <c r="S247" s="43">
        <v>16</v>
      </c>
      <c r="T247" s="323" t="str">
        <f>IF(Q247&lt;&gt;"",IF(Q247&gt;S247,IF(Q248&gt;S248,"○",IF(Q249&gt;S249,"○","×")),IF(Q248&gt;S248,IF(Q249&gt;S249,"○","×"),"×")),"")</f>
        <v>○</v>
      </c>
      <c r="U247" s="377" t="s">
        <v>254</v>
      </c>
      <c r="V247" s="378"/>
      <c r="W247" s="378"/>
      <c r="X247" s="379"/>
      <c r="Y247" s="4"/>
      <c r="Z247" s="48"/>
      <c r="AA247" s="49"/>
      <c r="AB247" s="48"/>
      <c r="AC247" s="49"/>
      <c r="AD247" s="50"/>
      <c r="AE247" s="49"/>
      <c r="AF247" s="49"/>
      <c r="AG247" s="50"/>
      <c r="AK247" s="696" t="s">
        <v>228</v>
      </c>
      <c r="AL247" s="697"/>
      <c r="AM247" s="253" t="s">
        <v>147</v>
      </c>
      <c r="AN247" s="254" t="s">
        <v>216</v>
      </c>
      <c r="AO247" s="62">
        <f>IF(AU244="","",AU244)</f>
        <v>21</v>
      </c>
      <c r="AP247" s="42" t="str">
        <f aca="true" t="shared" si="53" ref="AP247:AP255">IF(AO247="","","-")</f>
        <v>-</v>
      </c>
      <c r="AQ247" s="63">
        <f>IF(AS244="","",AS244)</f>
        <v>17</v>
      </c>
      <c r="AR247" s="354" t="str">
        <f>IF(AV244="","",IF(AV244="○","×",IF(AV244="×","○")))</f>
        <v>○</v>
      </c>
      <c r="AS247" s="357"/>
      <c r="AT247" s="358"/>
      <c r="AU247" s="358"/>
      <c r="AV247" s="359"/>
      <c r="AW247" s="41">
        <v>21</v>
      </c>
      <c r="AX247" s="42" t="str">
        <f t="shared" si="50"/>
        <v>-</v>
      </c>
      <c r="AY247" s="43">
        <v>15</v>
      </c>
      <c r="AZ247" s="368" t="str">
        <f>IF(AW247&lt;&gt;"",IF(AW247&gt;AY247,IF(AW248&gt;AY248,"○",IF(AW249&gt;AY249,"○","×")),IF(AW248&gt;AY248,IF(AW249&gt;AY249,"○","×"),"×")),"")</f>
        <v>○</v>
      </c>
      <c r="BA247" s="41">
        <v>21</v>
      </c>
      <c r="BB247" s="42" t="str">
        <f t="shared" si="51"/>
        <v>-</v>
      </c>
      <c r="BC247" s="43">
        <v>11</v>
      </c>
      <c r="BD247" s="323" t="str">
        <f>IF(BA247&lt;&gt;"",IF(BA247&gt;BC247,IF(BA248&gt;BC248,"○",IF(BA249&gt;BC249,"○","×")),IF(BA248&gt;BC248,IF(BA249&gt;BC249,"○","×"),"×")),"")</f>
        <v>○</v>
      </c>
      <c r="BE247" s="377" t="s">
        <v>253</v>
      </c>
      <c r="BF247" s="378"/>
      <c r="BG247" s="378"/>
      <c r="BH247" s="379"/>
      <c r="BI247" s="4"/>
      <c r="BJ247" s="48"/>
      <c r="BK247" s="49"/>
      <c r="BL247" s="48"/>
      <c r="BM247" s="49"/>
      <c r="BN247" s="50"/>
      <c r="BO247" s="49"/>
      <c r="BP247" s="49"/>
      <c r="BQ247" s="50"/>
      <c r="BR247" s="4"/>
      <c r="BS247" s="4"/>
      <c r="BT247" s="4"/>
      <c r="BU247" s="4"/>
      <c r="BV247" s="4"/>
      <c r="BW247" s="4"/>
      <c r="BX247" s="4"/>
      <c r="BY247" s="4"/>
      <c r="BZ247" s="4"/>
    </row>
    <row r="248" spans="3:78" ht="9.75" customHeight="1">
      <c r="C248" s="250" t="s">
        <v>140</v>
      </c>
      <c r="D248" s="255" t="s">
        <v>383</v>
      </c>
      <c r="E248" s="62">
        <f>IF(K245="","",K245)</f>
        <v>21</v>
      </c>
      <c r="F248" s="42" t="str">
        <f t="shared" si="52"/>
        <v>-</v>
      </c>
      <c r="G248" s="63">
        <f>IF(I245="","",I245)</f>
        <v>7</v>
      </c>
      <c r="H248" s="355" t="str">
        <f>IF(J245="","",J245)</f>
        <v>-</v>
      </c>
      <c r="I248" s="360"/>
      <c r="J248" s="361"/>
      <c r="K248" s="361"/>
      <c r="L248" s="362"/>
      <c r="M248" s="41">
        <v>20</v>
      </c>
      <c r="N248" s="42" t="str">
        <f t="shared" si="48"/>
        <v>-</v>
      </c>
      <c r="O248" s="43">
        <v>21</v>
      </c>
      <c r="P248" s="321"/>
      <c r="Q248" s="41">
        <v>21</v>
      </c>
      <c r="R248" s="42" t="str">
        <f t="shared" si="49"/>
        <v>-</v>
      </c>
      <c r="S248" s="43">
        <v>17</v>
      </c>
      <c r="T248" s="366"/>
      <c r="U248" s="380"/>
      <c r="V248" s="381"/>
      <c r="W248" s="381"/>
      <c r="X248" s="382"/>
      <c r="Y248" s="4"/>
      <c r="Z248" s="47">
        <f>COUNTIF(E247:T249,"○")</f>
        <v>2</v>
      </c>
      <c r="AA248" s="29">
        <f>COUNTIF(E247:T249,"×")</f>
        <v>1</v>
      </c>
      <c r="AB248" s="53">
        <f>(IF((E247&gt;G247),1,0))+(IF((E248&gt;G248),1,0))+(IF((E249&gt;G249),1,0))+(IF((I247&gt;K247),1,0))+(IF((I248&gt;K248),1,0))+(IF((I249&gt;K249),1,0))+(IF((M247&gt;O247),1,0))+(IF((M248&gt;O248),1,0))+(IF((M249&gt;O249),1,0))+(IF((Q247&gt;S247),1,0))+(IF((Q248&gt;S248),1,0))+(IF((Q249&gt;S249),1,0))</f>
        <v>4</v>
      </c>
      <c r="AC248" s="54">
        <f>(IF((E247&lt;G247),1,0))+(IF((E248&lt;G248),1,0))+(IF((E249&lt;G249),1,0))+(IF((I247&lt;K247),1,0))+(IF((I248&lt;K248),1,0))+(IF((I249&lt;K249),1,0))+(IF((M247&lt;O247),1,0))+(IF((M248&lt;O248),1,0))+(IF((M249&lt;O249),1,0))+(IF((Q247&lt;S247),1,0))+(IF((Q248&lt;S248),1,0))+(IF((Q249&lt;S249),1,0))</f>
        <v>2</v>
      </c>
      <c r="AD248" s="55">
        <f>AB248-AC248</f>
        <v>2</v>
      </c>
      <c r="AE248" s="29">
        <f>SUM(E247:E249,I247:I249,M247:M249,Q247:Q249)</f>
        <v>117</v>
      </c>
      <c r="AF248" s="29">
        <f>SUM(G247:G249,K247:K249,O247:O249,S247:S249)</f>
        <v>91</v>
      </c>
      <c r="AG248" s="51">
        <f>AE248-AF248</f>
        <v>26</v>
      </c>
      <c r="AL248" s="100"/>
      <c r="AM248" s="250" t="s">
        <v>51</v>
      </c>
      <c r="AN248" s="255" t="s">
        <v>217</v>
      </c>
      <c r="AO248" s="62">
        <f>IF(AU245="","",AU245)</f>
        <v>21</v>
      </c>
      <c r="AP248" s="42" t="str">
        <f t="shared" si="53"/>
        <v>-</v>
      </c>
      <c r="AQ248" s="63">
        <f>IF(AS245="","",AS245)</f>
        <v>19</v>
      </c>
      <c r="AR248" s="355" t="str">
        <f>IF(AT245="","",AT245)</f>
        <v>-</v>
      </c>
      <c r="AS248" s="360"/>
      <c r="AT248" s="361"/>
      <c r="AU248" s="361"/>
      <c r="AV248" s="362"/>
      <c r="AW248" s="41">
        <v>21</v>
      </c>
      <c r="AX248" s="42" t="str">
        <f t="shared" si="50"/>
        <v>-</v>
      </c>
      <c r="AY248" s="43">
        <v>12</v>
      </c>
      <c r="AZ248" s="321"/>
      <c r="BA248" s="41">
        <v>21</v>
      </c>
      <c r="BB248" s="42" t="str">
        <f t="shared" si="51"/>
        <v>-</v>
      </c>
      <c r="BC248" s="43">
        <v>7</v>
      </c>
      <c r="BD248" s="366"/>
      <c r="BE248" s="380"/>
      <c r="BF248" s="381"/>
      <c r="BG248" s="381"/>
      <c r="BH248" s="382"/>
      <c r="BI248" s="4"/>
      <c r="BJ248" s="47">
        <f>COUNTIF(AO247:BD249,"○")</f>
        <v>3</v>
      </c>
      <c r="BK248" s="29">
        <f>COUNTIF(AO247:BD249,"×")</f>
        <v>0</v>
      </c>
      <c r="BL248" s="53">
        <f>(IF((AO247&gt;AQ247),1,0))+(IF((AO248&gt;AQ248),1,0))+(IF((AO249&gt;AQ249),1,0))+(IF((AS247&gt;AU247),1,0))+(IF((AS248&gt;AU248),1,0))+(IF((AS249&gt;AU249),1,0))+(IF((AW247&gt;AY247),1,0))+(IF((AW248&gt;AY248),1,0))+(IF((AW249&gt;AY249),1,0))+(IF((BA247&gt;BC247),1,0))+(IF((BA248&gt;BC248),1,0))+(IF((BA249&gt;BC249),1,0))</f>
        <v>6</v>
      </c>
      <c r="BM248" s="54">
        <f>(IF((AO247&lt;AQ247),1,0))+(IF((AO248&lt;AQ248),1,0))+(IF((AO249&lt;AQ249),1,0))+(IF((AS247&lt;AU247),1,0))+(IF((AS248&lt;AU248),1,0))+(IF((AS249&lt;AU249),1,0))+(IF((AW247&lt;AY247),1,0))+(IF((AW248&lt;AY248),1,0))+(IF((AW249&lt;AY249),1,0))+(IF((BA247&lt;BC247),1,0))+(IF((BA248&lt;BC248),1,0))+(IF((BA249&lt;BC249),1,0))</f>
        <v>0</v>
      </c>
      <c r="BN248" s="55">
        <f>BL248-BM248</f>
        <v>6</v>
      </c>
      <c r="BO248" s="29">
        <f>SUM(AO247:AO249,AS247:AS249,AW247:AW249,BA247:BA249)</f>
        <v>126</v>
      </c>
      <c r="BP248" s="29">
        <f>SUM(AQ247:AQ249,AU247:AU249,AY247:AY249,BC247:BC249)</f>
        <v>81</v>
      </c>
      <c r="BQ248" s="51">
        <f>BO248-BP248</f>
        <v>45</v>
      </c>
      <c r="BR248" s="4"/>
      <c r="BS248" s="4"/>
      <c r="BT248" s="4"/>
      <c r="BU248" s="4"/>
      <c r="BV248" s="4"/>
      <c r="BW248" s="4"/>
      <c r="BX248" s="4"/>
      <c r="BY248" s="4"/>
      <c r="BZ248" s="4"/>
    </row>
    <row r="249" spans="3:78" ht="9.75" customHeight="1">
      <c r="C249" s="256"/>
      <c r="D249" s="257"/>
      <c r="E249" s="64">
        <f>IF(K246="","",K246)</f>
      </c>
      <c r="F249" s="42">
        <f t="shared" si="52"/>
      </c>
      <c r="G249" s="65">
        <f>IF(I246="","",I246)</f>
      </c>
      <c r="H249" s="356">
        <f>IF(J246="","",J246)</f>
      </c>
      <c r="I249" s="363"/>
      <c r="J249" s="364"/>
      <c r="K249" s="364"/>
      <c r="L249" s="365"/>
      <c r="M249" s="56"/>
      <c r="N249" s="42">
        <f t="shared" si="48"/>
      </c>
      <c r="O249" s="57"/>
      <c r="P249" s="322"/>
      <c r="Q249" s="56"/>
      <c r="R249" s="58">
        <f t="shared" si="49"/>
      </c>
      <c r="S249" s="57"/>
      <c r="T249" s="367"/>
      <c r="U249" s="59">
        <f>Z248</f>
        <v>2</v>
      </c>
      <c r="V249" s="60" t="s">
        <v>15</v>
      </c>
      <c r="W249" s="60">
        <f>AA248</f>
        <v>1</v>
      </c>
      <c r="X249" s="61" t="s">
        <v>10</v>
      </c>
      <c r="Y249" s="4"/>
      <c r="Z249" s="66"/>
      <c r="AA249" s="67"/>
      <c r="AB249" s="66"/>
      <c r="AC249" s="67"/>
      <c r="AD249" s="68"/>
      <c r="AE249" s="67"/>
      <c r="AF249" s="67"/>
      <c r="AG249" s="68"/>
      <c r="AL249" s="100"/>
      <c r="AM249" s="256"/>
      <c r="AN249" s="257"/>
      <c r="AO249" s="64">
        <f>IF(AU246="","",AU246)</f>
      </c>
      <c r="AP249" s="42">
        <f t="shared" si="53"/>
      </c>
      <c r="AQ249" s="65">
        <f>IF(AS246="","",AS246)</f>
      </c>
      <c r="AR249" s="356">
        <f>IF(AT246="","",AT246)</f>
      </c>
      <c r="AS249" s="363"/>
      <c r="AT249" s="364"/>
      <c r="AU249" s="364"/>
      <c r="AV249" s="365"/>
      <c r="AW249" s="56"/>
      <c r="AX249" s="42">
        <f t="shared" si="50"/>
      </c>
      <c r="AY249" s="57"/>
      <c r="AZ249" s="322"/>
      <c r="BA249" s="56"/>
      <c r="BB249" s="58">
        <f t="shared" si="51"/>
      </c>
      <c r="BC249" s="57"/>
      <c r="BD249" s="367"/>
      <c r="BE249" s="59">
        <f>BJ248</f>
        <v>3</v>
      </c>
      <c r="BF249" s="60" t="s">
        <v>15</v>
      </c>
      <c r="BG249" s="60">
        <f>BK248</f>
        <v>0</v>
      </c>
      <c r="BH249" s="61" t="s">
        <v>10</v>
      </c>
      <c r="BI249" s="4"/>
      <c r="BJ249" s="66"/>
      <c r="BK249" s="67"/>
      <c r="BL249" s="66"/>
      <c r="BM249" s="67"/>
      <c r="BN249" s="68"/>
      <c r="BO249" s="67"/>
      <c r="BP249" s="67"/>
      <c r="BQ249" s="68"/>
      <c r="BR249" s="4"/>
      <c r="BS249" s="4"/>
      <c r="BT249" s="4"/>
      <c r="BU249" s="4"/>
      <c r="BV249" s="4"/>
      <c r="BW249" s="4"/>
      <c r="BX249" s="4"/>
      <c r="BY249" s="4"/>
      <c r="BZ249" s="4"/>
    </row>
    <row r="250" spans="3:78" ht="9.75" customHeight="1">
      <c r="C250" s="253" t="s">
        <v>215</v>
      </c>
      <c r="D250" s="254" t="s">
        <v>383</v>
      </c>
      <c r="E250" s="62">
        <f>IF(O244="","",O244)</f>
        <v>21</v>
      </c>
      <c r="F250" s="69" t="str">
        <f t="shared" si="52"/>
        <v>-</v>
      </c>
      <c r="G250" s="63">
        <f>IF(M244="","",M244)</f>
        <v>12</v>
      </c>
      <c r="H250" s="354" t="str">
        <f>IF(P244="","",IF(P244="○","×",IF(P244="×","○")))</f>
        <v>○</v>
      </c>
      <c r="I250" s="70">
        <f>IF(O247="","",O247)</f>
        <v>21</v>
      </c>
      <c r="J250" s="42" t="str">
        <f aca="true" t="shared" si="54" ref="J250:J255">IF(I250="","","-")</f>
        <v>-</v>
      </c>
      <c r="K250" s="63">
        <f>IF(M247="","",M247)</f>
        <v>13</v>
      </c>
      <c r="L250" s="354" t="str">
        <f>IF(P247="","",IF(P247="○","×",IF(P247="×","○")))</f>
        <v>○</v>
      </c>
      <c r="M250" s="357"/>
      <c r="N250" s="358"/>
      <c r="O250" s="358"/>
      <c r="P250" s="359"/>
      <c r="Q250" s="41">
        <v>21</v>
      </c>
      <c r="R250" s="42" t="str">
        <f t="shared" si="49"/>
        <v>-</v>
      </c>
      <c r="S250" s="43">
        <v>7</v>
      </c>
      <c r="T250" s="366" t="str">
        <f>IF(Q250&lt;&gt;"",IF(Q250&gt;S250,IF(Q251&gt;S251,"○",IF(Q252&gt;S252,"○","×")),IF(Q251&gt;S251,IF(Q252&gt;S252,"○","×"),"×")),"")</f>
        <v>○</v>
      </c>
      <c r="U250" s="377" t="s">
        <v>264</v>
      </c>
      <c r="V250" s="378"/>
      <c r="W250" s="378"/>
      <c r="X250" s="379"/>
      <c r="Y250" s="4"/>
      <c r="Z250" s="47"/>
      <c r="AA250" s="29"/>
      <c r="AB250" s="47"/>
      <c r="AC250" s="29"/>
      <c r="AD250" s="51"/>
      <c r="AE250" s="29"/>
      <c r="AF250" s="29"/>
      <c r="AG250" s="51"/>
      <c r="AK250" s="696" t="s">
        <v>230</v>
      </c>
      <c r="AL250" s="697"/>
      <c r="AM250" s="253" t="s">
        <v>49</v>
      </c>
      <c r="AN250" s="254" t="s">
        <v>17</v>
      </c>
      <c r="AO250" s="62">
        <f>IF(AY244="","",AY244)</f>
        <v>16</v>
      </c>
      <c r="AP250" s="69" t="str">
        <f t="shared" si="53"/>
        <v>-</v>
      </c>
      <c r="AQ250" s="63">
        <f>IF(AW244="","",AW244)</f>
        <v>21</v>
      </c>
      <c r="AR250" s="354" t="str">
        <f>IF(AZ244="","",IF(AZ244="○","×",IF(AZ244="×","○")))</f>
        <v>×</v>
      </c>
      <c r="AS250" s="70">
        <f>IF(AY247="","",AY247)</f>
        <v>15</v>
      </c>
      <c r="AT250" s="42" t="str">
        <f aca="true" t="shared" si="55" ref="AT250:AT255">IF(AS250="","","-")</f>
        <v>-</v>
      </c>
      <c r="AU250" s="63">
        <f>IF(AW247="","",AW247)</f>
        <v>21</v>
      </c>
      <c r="AV250" s="354" t="str">
        <f>IF(AZ247="","",IF(AZ247="○","×",IF(AZ247="×","○")))</f>
        <v>×</v>
      </c>
      <c r="AW250" s="357"/>
      <c r="AX250" s="358"/>
      <c r="AY250" s="358"/>
      <c r="AZ250" s="359"/>
      <c r="BA250" s="41">
        <v>17</v>
      </c>
      <c r="BB250" s="42" t="str">
        <f t="shared" si="51"/>
        <v>-</v>
      </c>
      <c r="BC250" s="43">
        <v>21</v>
      </c>
      <c r="BD250" s="366" t="str">
        <f>IF(BA250&lt;&gt;"",IF(BA250&gt;BC250,IF(BA251&gt;BC251,"○",IF(BA252&gt;BC252,"○","×")),IF(BA251&gt;BC251,IF(BA252&gt;BC252,"○","×"),"×")),"")</f>
        <v>○</v>
      </c>
      <c r="BE250" s="377" t="s">
        <v>255</v>
      </c>
      <c r="BF250" s="378"/>
      <c r="BG250" s="378"/>
      <c r="BH250" s="379"/>
      <c r="BI250" s="4"/>
      <c r="BJ250" s="47"/>
      <c r="BK250" s="29"/>
      <c r="BL250" s="47"/>
      <c r="BM250" s="29"/>
      <c r="BN250" s="51"/>
      <c r="BO250" s="29"/>
      <c r="BP250" s="29"/>
      <c r="BQ250" s="51"/>
      <c r="BR250" s="4"/>
      <c r="BS250" s="4"/>
      <c r="BT250" s="4"/>
      <c r="BU250" s="4"/>
      <c r="BV250" s="4"/>
      <c r="BW250" s="4"/>
      <c r="BX250" s="4"/>
      <c r="BY250" s="4"/>
      <c r="BZ250" s="4"/>
    </row>
    <row r="251" spans="3:78" ht="9.75" customHeight="1">
      <c r="C251" s="250" t="s">
        <v>141</v>
      </c>
      <c r="D251" s="255" t="s">
        <v>33</v>
      </c>
      <c r="E251" s="62">
        <f>IF(O245="","",O245)</f>
        <v>21</v>
      </c>
      <c r="F251" s="42" t="str">
        <f t="shared" si="52"/>
        <v>-</v>
      </c>
      <c r="G251" s="63">
        <f>IF(M245="","",M245)</f>
        <v>17</v>
      </c>
      <c r="H251" s="355">
        <f>IF(J248="","",J248)</f>
      </c>
      <c r="I251" s="70">
        <f>IF(O248="","",O248)</f>
        <v>21</v>
      </c>
      <c r="J251" s="42" t="str">
        <f t="shared" si="54"/>
        <v>-</v>
      </c>
      <c r="K251" s="63">
        <f>IF(M248="","",M248)</f>
        <v>20</v>
      </c>
      <c r="L251" s="355" t="str">
        <f>IF(N248="","",N248)</f>
        <v>-</v>
      </c>
      <c r="M251" s="360"/>
      <c r="N251" s="361"/>
      <c r="O251" s="361"/>
      <c r="P251" s="362"/>
      <c r="Q251" s="41">
        <v>21</v>
      </c>
      <c r="R251" s="42" t="str">
        <f t="shared" si="49"/>
        <v>-</v>
      </c>
      <c r="S251" s="43">
        <v>14</v>
      </c>
      <c r="T251" s="366"/>
      <c r="U251" s="380"/>
      <c r="V251" s="381"/>
      <c r="W251" s="381"/>
      <c r="X251" s="382"/>
      <c r="Y251" s="4"/>
      <c r="Z251" s="47">
        <f>COUNTIF(E250:T252,"○")</f>
        <v>3</v>
      </c>
      <c r="AA251" s="29">
        <f>COUNTIF(E250:T252,"×")</f>
        <v>0</v>
      </c>
      <c r="AB251" s="53">
        <f>(IF((E250&gt;G250),1,0))+(IF((E251&gt;G251),1,0))+(IF((E252&gt;G252),1,0))+(IF((I250&gt;K250),1,0))+(IF((I251&gt;K251),1,0))+(IF((I252&gt;K252),1,0))+(IF((M250&gt;O250),1,0))+(IF((M251&gt;O251),1,0))+(IF((M252&gt;O252),1,0))+(IF((Q250&gt;S250),1,0))+(IF((Q251&gt;S251),1,0))+(IF((Q252&gt;S252),1,0))</f>
        <v>6</v>
      </c>
      <c r="AC251" s="54">
        <f>(IF((E250&lt;G250),1,0))+(IF((E251&lt;G251),1,0))+(IF((E252&lt;G252),1,0))+(IF((I250&lt;K250),1,0))+(IF((I251&lt;K251),1,0))+(IF((I252&lt;K252),1,0))+(IF((M250&lt;O250),1,0))+(IF((M251&lt;O251),1,0))+(IF((M252&lt;O252),1,0))+(IF((Q250&lt;S250),1,0))+(IF((Q251&lt;S251),1,0))+(IF((Q252&lt;S252),1,0))</f>
        <v>0</v>
      </c>
      <c r="AD251" s="55">
        <f>AB251-AC251</f>
        <v>6</v>
      </c>
      <c r="AE251" s="29">
        <f>SUM(E250:E252,I250:I252,M250:M252,Q250:Q252)</f>
        <v>126</v>
      </c>
      <c r="AF251" s="29">
        <f>SUM(G250:G252,K250:K252,O250:O252,S250:S252)</f>
        <v>83</v>
      </c>
      <c r="AG251" s="51">
        <f>AE251-AF251</f>
        <v>43</v>
      </c>
      <c r="AL251" s="100"/>
      <c r="AM251" s="250" t="s">
        <v>50</v>
      </c>
      <c r="AN251" s="255" t="s">
        <v>17</v>
      </c>
      <c r="AO251" s="62">
        <f>IF(AY245="","",AY245)</f>
        <v>8</v>
      </c>
      <c r="AP251" s="42" t="str">
        <f t="shared" si="53"/>
        <v>-</v>
      </c>
      <c r="AQ251" s="63">
        <f>IF(AW245="","",AW245)</f>
        <v>21</v>
      </c>
      <c r="AR251" s="355">
        <f>IF(AT248="","",AT248)</f>
      </c>
      <c r="AS251" s="70">
        <f>IF(AY248="","",AY248)</f>
        <v>12</v>
      </c>
      <c r="AT251" s="42" t="str">
        <f t="shared" si="55"/>
        <v>-</v>
      </c>
      <c r="AU251" s="63">
        <f>IF(AW248="","",AW248)</f>
        <v>21</v>
      </c>
      <c r="AV251" s="355" t="str">
        <f>IF(AX248="","",AX248)</f>
        <v>-</v>
      </c>
      <c r="AW251" s="360"/>
      <c r="AX251" s="361"/>
      <c r="AY251" s="361"/>
      <c r="AZ251" s="362"/>
      <c r="BA251" s="41">
        <v>21</v>
      </c>
      <c r="BB251" s="42" t="str">
        <f t="shared" si="51"/>
        <v>-</v>
      </c>
      <c r="BC251" s="43">
        <v>14</v>
      </c>
      <c r="BD251" s="366"/>
      <c r="BE251" s="380"/>
      <c r="BF251" s="381"/>
      <c r="BG251" s="381"/>
      <c r="BH251" s="382"/>
      <c r="BI251" s="4"/>
      <c r="BJ251" s="47">
        <f>COUNTIF(AO250:BD252,"○")</f>
        <v>1</v>
      </c>
      <c r="BK251" s="29">
        <f>COUNTIF(AO250:BD252,"×")</f>
        <v>2</v>
      </c>
      <c r="BL251" s="53">
        <f>(IF((AO250&gt;AQ250),1,0))+(IF((AO251&gt;AQ251),1,0))+(IF((AO252&gt;AQ252),1,0))+(IF((AS250&gt;AU250),1,0))+(IF((AS251&gt;AU251),1,0))+(IF((AS252&gt;AU252),1,0))+(IF((AW250&gt;AY250),1,0))+(IF((AW251&gt;AY251),1,0))+(IF((AW252&gt;AY252),1,0))+(IF((BA250&gt;BC250),1,0))+(IF((BA251&gt;BC251),1,0))+(IF((BA252&gt;BC252),1,0))</f>
        <v>2</v>
      </c>
      <c r="BM251" s="54">
        <f>(IF((AO250&lt;AQ250),1,0))+(IF((AO251&lt;AQ251),1,0))+(IF((AO252&lt;AQ252),1,0))+(IF((AS250&lt;AU250),1,0))+(IF((AS251&lt;AU251),1,0))+(IF((AS252&lt;AU252),1,0))+(IF((AW250&lt;AY250),1,0))+(IF((AW251&lt;AY251),1,0))+(IF((AW252&lt;AY252),1,0))+(IF((BA250&lt;BC250),1,0))+(IF((BA251&lt;BC251),1,0))+(IF((BA252&lt;BC252),1,0))</f>
        <v>5</v>
      </c>
      <c r="BN251" s="55">
        <f>BL251-BM251</f>
        <v>-3</v>
      </c>
      <c r="BO251" s="29">
        <f>SUM(AO250:AO252,AS250:AS252,AW250:AW252,BA250:BA252)</f>
        <v>110</v>
      </c>
      <c r="BP251" s="29">
        <f>SUM(AQ250:AQ252,AU250:AU252,AY250:AY252,BC250:BC252)</f>
        <v>138</v>
      </c>
      <c r="BQ251" s="51">
        <f>BO251-BP251</f>
        <v>-28</v>
      </c>
      <c r="BR251" s="4"/>
      <c r="BS251" s="4"/>
      <c r="BT251" s="4"/>
      <c r="BU251" s="4"/>
      <c r="BV251" s="4"/>
      <c r="BW251" s="4"/>
      <c r="BX251" s="4"/>
      <c r="BY251" s="4"/>
      <c r="BZ251" s="4"/>
    </row>
    <row r="252" spans="3:78" ht="9.75" customHeight="1">
      <c r="C252" s="256"/>
      <c r="D252" s="257"/>
      <c r="E252" s="64">
        <f>IF(O246="","",O246)</f>
      </c>
      <c r="F252" s="58">
        <f t="shared" si="52"/>
      </c>
      <c r="G252" s="65">
        <f>IF(M246="","",M246)</f>
      </c>
      <c r="H252" s="356">
        <f>IF(J249="","",J249)</f>
      </c>
      <c r="I252" s="71">
        <f>IF(O249="","",O249)</f>
      </c>
      <c r="J252" s="42">
        <f t="shared" si="54"/>
      </c>
      <c r="K252" s="65">
        <f>IF(M249="","",M249)</f>
      </c>
      <c r="L252" s="356">
        <f>IF(N249="","",N249)</f>
      </c>
      <c r="M252" s="363"/>
      <c r="N252" s="364"/>
      <c r="O252" s="364"/>
      <c r="P252" s="365"/>
      <c r="Q252" s="56"/>
      <c r="R252" s="42">
        <f t="shared" si="49"/>
      </c>
      <c r="S252" s="57"/>
      <c r="T252" s="367"/>
      <c r="U252" s="59">
        <f>Z251</f>
        <v>3</v>
      </c>
      <c r="V252" s="60" t="s">
        <v>15</v>
      </c>
      <c r="W252" s="60">
        <f>AA251</f>
        <v>0</v>
      </c>
      <c r="X252" s="61" t="s">
        <v>10</v>
      </c>
      <c r="Y252" s="4"/>
      <c r="Z252" s="47"/>
      <c r="AA252" s="29"/>
      <c r="AB252" s="47"/>
      <c r="AC252" s="29"/>
      <c r="AD252" s="51"/>
      <c r="AE252" s="29"/>
      <c r="AF252" s="29"/>
      <c r="AG252" s="51"/>
      <c r="AL252" s="100"/>
      <c r="AM252" s="256"/>
      <c r="AN252" s="257"/>
      <c r="AO252" s="64">
        <f>IF(AY246="","",AY246)</f>
      </c>
      <c r="AP252" s="58">
        <f t="shared" si="53"/>
      </c>
      <c r="AQ252" s="65">
        <f>IF(AW246="","",AW246)</f>
      </c>
      <c r="AR252" s="356">
        <f>IF(AT249="","",AT249)</f>
      </c>
      <c r="AS252" s="71">
        <f>IF(AY249="","",AY249)</f>
      </c>
      <c r="AT252" s="42">
        <f t="shared" si="55"/>
      </c>
      <c r="AU252" s="65">
        <f>IF(AW249="","",AW249)</f>
      </c>
      <c r="AV252" s="356">
        <f>IF(AX249="","",AX249)</f>
      </c>
      <c r="AW252" s="363"/>
      <c r="AX252" s="364"/>
      <c r="AY252" s="364"/>
      <c r="AZ252" s="365"/>
      <c r="BA252" s="56">
        <v>21</v>
      </c>
      <c r="BB252" s="42" t="str">
        <f t="shared" si="51"/>
        <v>-</v>
      </c>
      <c r="BC252" s="57">
        <v>19</v>
      </c>
      <c r="BD252" s="367"/>
      <c r="BE252" s="59">
        <f>BJ251</f>
        <v>1</v>
      </c>
      <c r="BF252" s="60" t="s">
        <v>15</v>
      </c>
      <c r="BG252" s="60">
        <f>BK251</f>
        <v>2</v>
      </c>
      <c r="BH252" s="61" t="s">
        <v>10</v>
      </c>
      <c r="BI252" s="4"/>
      <c r="BJ252" s="47"/>
      <c r="BK252" s="29"/>
      <c r="BL252" s="47"/>
      <c r="BM252" s="29"/>
      <c r="BN252" s="51"/>
      <c r="BO252" s="29"/>
      <c r="BP252" s="29"/>
      <c r="BQ252" s="51"/>
      <c r="BR252" s="4"/>
      <c r="BS252" s="4"/>
      <c r="BT252" s="4"/>
      <c r="BU252" s="4"/>
      <c r="BV252" s="4"/>
      <c r="BW252" s="4"/>
      <c r="BX252" s="4"/>
      <c r="BY252" s="4"/>
      <c r="BZ252" s="4"/>
    </row>
    <row r="253" spans="3:78" ht="9.75" customHeight="1">
      <c r="C253" s="250" t="s">
        <v>68</v>
      </c>
      <c r="D253" s="254" t="s">
        <v>62</v>
      </c>
      <c r="E253" s="62">
        <f>IF(S244="","",S244)</f>
        <v>21</v>
      </c>
      <c r="F253" s="42" t="str">
        <f t="shared" si="52"/>
        <v>-</v>
      </c>
      <c r="G253" s="63">
        <f>IF(Q244="","",Q244)</f>
        <v>15</v>
      </c>
      <c r="H253" s="371" t="str">
        <f>IF(T244="","",IF(T244="○","×",IF(T244="×","○")))</f>
        <v>×</v>
      </c>
      <c r="I253" s="70">
        <f>IF(S247="","",S247)</f>
        <v>16</v>
      </c>
      <c r="J253" s="69" t="str">
        <f t="shared" si="54"/>
        <v>-</v>
      </c>
      <c r="K253" s="63">
        <f>IF(Q247="","",Q247)</f>
        <v>21</v>
      </c>
      <c r="L253" s="371" t="str">
        <f>IF(T247="","",IF(T247="○","×",IF(T247="×","○")))</f>
        <v>×</v>
      </c>
      <c r="M253" s="72">
        <f>IF(S250="","",S250)</f>
        <v>7</v>
      </c>
      <c r="N253" s="42" t="str">
        <f>IF(M253="","","-")</f>
        <v>-</v>
      </c>
      <c r="O253" s="73">
        <f>IF(Q250="","",Q250)</f>
        <v>21</v>
      </c>
      <c r="P253" s="2" t="str">
        <f>IF(T250="","",IF(T250="○","×",IF(T250="×","○")))</f>
        <v>×</v>
      </c>
      <c r="Q253" s="324"/>
      <c r="R253" s="307"/>
      <c r="S253" s="307"/>
      <c r="T253" s="308"/>
      <c r="U253" s="377" t="s">
        <v>259</v>
      </c>
      <c r="V253" s="378"/>
      <c r="W253" s="378"/>
      <c r="X253" s="379"/>
      <c r="Y253" s="4"/>
      <c r="Z253" s="48"/>
      <c r="AA253" s="49"/>
      <c r="AB253" s="48"/>
      <c r="AC253" s="49"/>
      <c r="AD253" s="50"/>
      <c r="AE253" s="49"/>
      <c r="AF253" s="49"/>
      <c r="AG253" s="50"/>
      <c r="AK253" s="696" t="s">
        <v>230</v>
      </c>
      <c r="AL253" s="697"/>
      <c r="AM253" s="250" t="s">
        <v>119</v>
      </c>
      <c r="AN253" s="254" t="s">
        <v>33</v>
      </c>
      <c r="AO253" s="62">
        <f>IF(BC244="","",BC244)</f>
        <v>6</v>
      </c>
      <c r="AP253" s="42" t="str">
        <f t="shared" si="53"/>
        <v>-</v>
      </c>
      <c r="AQ253" s="63">
        <f>IF(BA244="","",BA244)</f>
        <v>21</v>
      </c>
      <c r="AR253" s="371" t="str">
        <f>IF(BD244="","",IF(BD244="○","×",IF(BD244="×","○")))</f>
        <v>×</v>
      </c>
      <c r="AS253" s="70">
        <f>IF(BC247="","",BC247)</f>
        <v>11</v>
      </c>
      <c r="AT253" s="69" t="str">
        <f t="shared" si="55"/>
        <v>-</v>
      </c>
      <c r="AU253" s="63">
        <f>IF(BA247="","",BA247)</f>
        <v>21</v>
      </c>
      <c r="AV253" s="371" t="str">
        <f>IF(BD247="","",IF(BD247="○","×",IF(BD247="×","○")))</f>
        <v>×</v>
      </c>
      <c r="AW253" s="72">
        <f>IF(BC250="","",BC250)</f>
        <v>21</v>
      </c>
      <c r="AX253" s="42" t="str">
        <f>IF(AW253="","","-")</f>
        <v>-</v>
      </c>
      <c r="AY253" s="73">
        <f>IF(BA250="","",BA250)</f>
        <v>17</v>
      </c>
      <c r="AZ253" s="2" t="str">
        <f>IF(BD250="","",IF(BD250="○","×",IF(BD250="×","○")))</f>
        <v>×</v>
      </c>
      <c r="BA253" s="324"/>
      <c r="BB253" s="307"/>
      <c r="BC253" s="307"/>
      <c r="BD253" s="308"/>
      <c r="BE253" s="377" t="s">
        <v>259</v>
      </c>
      <c r="BF253" s="378"/>
      <c r="BG253" s="378"/>
      <c r="BH253" s="379"/>
      <c r="BI253" s="4"/>
      <c r="BJ253" s="48"/>
      <c r="BK253" s="49"/>
      <c r="BL253" s="48"/>
      <c r="BM253" s="49"/>
      <c r="BN253" s="50"/>
      <c r="BO253" s="49"/>
      <c r="BP253" s="49"/>
      <c r="BQ253" s="50"/>
      <c r="BR253" s="4"/>
      <c r="BS253" s="4"/>
      <c r="BT253" s="4"/>
      <c r="BU253" s="4"/>
      <c r="BV253" s="4"/>
      <c r="BW253" s="4"/>
      <c r="BX253" s="4"/>
      <c r="BY253" s="4"/>
      <c r="BZ253" s="4"/>
    </row>
    <row r="254" spans="3:78" ht="9.75" customHeight="1">
      <c r="C254" s="250" t="s">
        <v>69</v>
      </c>
      <c r="D254" s="255" t="s">
        <v>62</v>
      </c>
      <c r="E254" s="62">
        <f>IF(S245="","",S245)</f>
        <v>12</v>
      </c>
      <c r="F254" s="42" t="str">
        <f t="shared" si="52"/>
        <v>-</v>
      </c>
      <c r="G254" s="63">
        <f>IF(Q245="","",Q245)</f>
        <v>21</v>
      </c>
      <c r="H254" s="372"/>
      <c r="I254" s="70">
        <f>IF(S248="","",S248)</f>
        <v>17</v>
      </c>
      <c r="J254" s="42" t="str">
        <f t="shared" si="54"/>
        <v>-</v>
      </c>
      <c r="K254" s="63">
        <f>IF(Q248="","",Q248)</f>
        <v>21</v>
      </c>
      <c r="L254" s="372"/>
      <c r="M254" s="70">
        <f>IF(S251="","",S251)</f>
        <v>14</v>
      </c>
      <c r="N254" s="42" t="str">
        <f>IF(M254="","","-")</f>
        <v>-</v>
      </c>
      <c r="O254" s="63">
        <f>IF(Q251="","",Q251)</f>
        <v>21</v>
      </c>
      <c r="P254" s="3" t="str">
        <f>IF(R251="","",R251)</f>
        <v>-</v>
      </c>
      <c r="Q254" s="309"/>
      <c r="R254" s="310"/>
      <c r="S254" s="310"/>
      <c r="T254" s="311"/>
      <c r="U254" s="380"/>
      <c r="V254" s="381"/>
      <c r="W254" s="381"/>
      <c r="X254" s="382"/>
      <c r="Y254" s="4"/>
      <c r="Z254" s="47">
        <f>COUNTIF(E253:T255,"○")</f>
        <v>0</v>
      </c>
      <c r="AA254" s="29">
        <f>COUNTIF(E253:T255,"×")</f>
        <v>3</v>
      </c>
      <c r="AB254" s="53">
        <f>(IF((E253&gt;G253),1,0))+(IF((E254&gt;G254),1,0))+(IF((E255&gt;G255),1,0))+(IF((I253&gt;K253),1,0))+(IF((I254&gt;K254),1,0))+(IF((I255&gt;K255),1,0))+(IF((M253&gt;O253),1,0))+(IF((M254&gt;O254),1,0))+(IF((M255&gt;O255),1,0))+(IF((Q253&gt;S253),1,0))+(IF((Q254&gt;S254),1,0))+(IF((Q255&gt;S255),1,0))</f>
        <v>1</v>
      </c>
      <c r="AC254" s="54">
        <f>(IF((E253&lt;G253),1,0))+(IF((E254&lt;G254),1,0))+(IF((E255&lt;G255),1,0))+(IF((I253&lt;K253),1,0))+(IF((I254&lt;K254),1,0))+(IF((I255&lt;K255),1,0))+(IF((M253&lt;O253),1,0))+(IF((M254&lt;O254),1,0))+(IF((M255&lt;O255),1,0))+(IF((Q253&lt;S253),1,0))+(IF((Q254&lt;S254),1,0))+(IF((Q255&lt;S255),1,0))</f>
        <v>6</v>
      </c>
      <c r="AD254" s="55">
        <f>AB254-AC254</f>
        <v>-5</v>
      </c>
      <c r="AE254" s="29">
        <f>SUM(E253:E255,I253:I255,M253:M255,Q253:Q255)</f>
        <v>105</v>
      </c>
      <c r="AF254" s="29">
        <f>SUM(G253:G255,K253:K255,O253:O255,S253:S255)</f>
        <v>141</v>
      </c>
      <c r="AG254" s="51">
        <f>AE254-AF254</f>
        <v>-36</v>
      </c>
      <c r="AL254" s="100"/>
      <c r="AM254" s="250" t="s">
        <v>120</v>
      </c>
      <c r="AN254" s="255" t="s">
        <v>33</v>
      </c>
      <c r="AO254" s="62">
        <f>IF(BC245="","",BC245)</f>
        <v>3</v>
      </c>
      <c r="AP254" s="42" t="str">
        <f t="shared" si="53"/>
        <v>-</v>
      </c>
      <c r="AQ254" s="63">
        <f>IF(BA245="","",BA245)</f>
        <v>21</v>
      </c>
      <c r="AR254" s="372"/>
      <c r="AS254" s="70">
        <f>IF(BC248="","",BC248)</f>
        <v>7</v>
      </c>
      <c r="AT254" s="42" t="str">
        <f t="shared" si="55"/>
        <v>-</v>
      </c>
      <c r="AU254" s="63">
        <f>IF(BA248="","",BA248)</f>
        <v>21</v>
      </c>
      <c r="AV254" s="372"/>
      <c r="AW254" s="70">
        <f>IF(BC251="","",BC251)</f>
        <v>14</v>
      </c>
      <c r="AX254" s="42" t="str">
        <f>IF(AW254="","","-")</f>
        <v>-</v>
      </c>
      <c r="AY254" s="63">
        <f>IF(BA251="","",BA251)</f>
        <v>21</v>
      </c>
      <c r="AZ254" s="3" t="str">
        <f>IF(BB251="","",BB251)</f>
        <v>-</v>
      </c>
      <c r="BA254" s="309"/>
      <c r="BB254" s="310"/>
      <c r="BC254" s="310"/>
      <c r="BD254" s="311"/>
      <c r="BE254" s="380"/>
      <c r="BF254" s="381"/>
      <c r="BG254" s="381"/>
      <c r="BH254" s="382"/>
      <c r="BI254" s="4"/>
      <c r="BJ254" s="47">
        <f>COUNTIF(AO253:BD255,"○")</f>
        <v>0</v>
      </c>
      <c r="BK254" s="29">
        <f>COUNTIF(AO253:BD255,"×")</f>
        <v>3</v>
      </c>
      <c r="BL254" s="53">
        <f>(IF((AO253&gt;AQ253),1,0))+(IF((AO254&gt;AQ254),1,0))+(IF((AO255&gt;AQ255),1,0))+(IF((AS253&gt;AU253),1,0))+(IF((AS254&gt;AU254),1,0))+(IF((AS255&gt;AU255),1,0))+(IF((AW253&gt;AY253),1,0))+(IF((AW254&gt;AY254),1,0))+(IF((AW255&gt;AY255),1,0))+(IF((BA253&gt;BC253),1,0))+(IF((BA254&gt;BC254),1,0))+(IF((BA255&gt;BC255),1,0))</f>
        <v>1</v>
      </c>
      <c r="BM254" s="54">
        <f>(IF((AO253&lt;AQ253),1,0))+(IF((AO254&lt;AQ254),1,0))+(IF((AO255&lt;AQ255),1,0))+(IF((AS253&lt;AU253),1,0))+(IF((AS254&lt;AU254),1,0))+(IF((AS255&lt;AU255),1,0))+(IF((AW253&lt;AY253),1,0))+(IF((AW254&lt;AY254),1,0))+(IF((AW255&lt;AY255),1,0))+(IF((BA253&lt;BC253),1,0))+(IF((BA254&lt;BC254),1,0))+(IF((BA255&lt;BC255),1,0))</f>
        <v>6</v>
      </c>
      <c r="BN254" s="55">
        <f>BL254-BM254</f>
        <v>-5</v>
      </c>
      <c r="BO254" s="29">
        <f>SUM(AO253:AO255,AS253:AS255,AW253:AW255,BA253:BA255)</f>
        <v>81</v>
      </c>
      <c r="BP254" s="29">
        <f>SUM(AQ253:AQ255,AU253:AU255,AY253:AY255,BC253:BC255)</f>
        <v>143</v>
      </c>
      <c r="BQ254" s="51">
        <f>BO254-BP254</f>
        <v>-62</v>
      </c>
      <c r="BR254" s="4"/>
      <c r="BS254" s="4"/>
      <c r="BT254" s="4"/>
      <c r="BU254" s="4"/>
      <c r="BV254" s="4"/>
      <c r="BW254" s="4"/>
      <c r="BX254" s="4"/>
      <c r="BY254" s="4"/>
      <c r="BZ254" s="4"/>
    </row>
    <row r="255" spans="3:78" ht="9.75" customHeight="1" thickBot="1">
      <c r="C255" s="258"/>
      <c r="D255" s="259"/>
      <c r="E255" s="74">
        <f>IF(S246="","",S246)</f>
        <v>18</v>
      </c>
      <c r="F255" s="75" t="str">
        <f t="shared" si="52"/>
        <v>-</v>
      </c>
      <c r="G255" s="76">
        <f>IF(Q246="","",Q246)</f>
        <v>21</v>
      </c>
      <c r="H255" s="373"/>
      <c r="I255" s="77">
        <f>IF(S249="","",S249)</f>
      </c>
      <c r="J255" s="75">
        <f t="shared" si="54"/>
      </c>
      <c r="K255" s="76">
        <f>IF(Q249="","",Q249)</f>
      </c>
      <c r="L255" s="373"/>
      <c r="M255" s="77">
        <f>IF(S252="","",S252)</f>
      </c>
      <c r="N255" s="75">
        <f>IF(M255="","","-")</f>
      </c>
      <c r="O255" s="76">
        <f>IF(Q252="","",Q252)</f>
      </c>
      <c r="P255" s="78">
        <f>IF(R252="","",R252)</f>
      </c>
      <c r="Q255" s="312"/>
      <c r="R255" s="313"/>
      <c r="S255" s="313"/>
      <c r="T255" s="303"/>
      <c r="U255" s="79">
        <f>Z254</f>
        <v>0</v>
      </c>
      <c r="V255" s="80" t="s">
        <v>15</v>
      </c>
      <c r="W255" s="80">
        <f>AA254</f>
        <v>3</v>
      </c>
      <c r="X255" s="81" t="s">
        <v>10</v>
      </c>
      <c r="Y255" s="4"/>
      <c r="Z255" s="66"/>
      <c r="AA255" s="67"/>
      <c r="AB255" s="66"/>
      <c r="AC255" s="67"/>
      <c r="AD255" s="68"/>
      <c r="AE255" s="67"/>
      <c r="AF255" s="67"/>
      <c r="AG255" s="68"/>
      <c r="AL255" s="100"/>
      <c r="AM255" s="258"/>
      <c r="AN255" s="259"/>
      <c r="AO255" s="74">
        <f>IF(BC246="","",BC246)</f>
      </c>
      <c r="AP255" s="75">
        <f t="shared" si="53"/>
      </c>
      <c r="AQ255" s="76">
        <f>IF(BA246="","",BA246)</f>
      </c>
      <c r="AR255" s="373"/>
      <c r="AS255" s="77">
        <f>IF(BC249="","",BC249)</f>
      </c>
      <c r="AT255" s="75">
        <f t="shared" si="55"/>
      </c>
      <c r="AU255" s="76">
        <f>IF(BA249="","",BA249)</f>
      </c>
      <c r="AV255" s="373"/>
      <c r="AW255" s="77">
        <f>IF(BC252="","",BC252)</f>
        <v>19</v>
      </c>
      <c r="AX255" s="75" t="str">
        <f>IF(AW255="","","-")</f>
        <v>-</v>
      </c>
      <c r="AY255" s="76">
        <f>IF(BA252="","",BA252)</f>
        <v>21</v>
      </c>
      <c r="AZ255" s="78" t="str">
        <f>IF(BB252="","",BB252)</f>
        <v>-</v>
      </c>
      <c r="BA255" s="312"/>
      <c r="BB255" s="313"/>
      <c r="BC255" s="313"/>
      <c r="BD255" s="303"/>
      <c r="BE255" s="79">
        <f>BJ254</f>
        <v>0</v>
      </c>
      <c r="BF255" s="80" t="s">
        <v>15</v>
      </c>
      <c r="BG255" s="80">
        <f>BK254</f>
        <v>3</v>
      </c>
      <c r="BH255" s="81" t="s">
        <v>10</v>
      </c>
      <c r="BI255" s="4"/>
      <c r="BJ255" s="66"/>
      <c r="BK255" s="67"/>
      <c r="BL255" s="66"/>
      <c r="BM255" s="67"/>
      <c r="BN255" s="68"/>
      <c r="BO255" s="67"/>
      <c r="BP255" s="67"/>
      <c r="BQ255" s="68"/>
      <c r="BR255" s="4"/>
      <c r="BS255" s="4"/>
      <c r="BT255" s="4"/>
      <c r="BU255" s="4"/>
      <c r="BV255" s="4"/>
      <c r="BW255" s="4"/>
      <c r="BX255" s="4"/>
      <c r="BY255" s="4"/>
      <c r="BZ255" s="4"/>
    </row>
    <row r="256" spans="3:78" ht="9.75" customHeight="1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22"/>
      <c r="AA256" s="22"/>
      <c r="AB256" s="22"/>
      <c r="AC256" s="22"/>
      <c r="AM256" s="287"/>
      <c r="AN256" s="252"/>
      <c r="AO256" s="63"/>
      <c r="AP256" s="42"/>
      <c r="AQ256" s="63"/>
      <c r="AR256" s="29"/>
      <c r="AS256" s="63"/>
      <c r="AT256" s="42"/>
      <c r="AU256" s="63"/>
      <c r="AV256" s="29"/>
      <c r="AW256" s="63"/>
      <c r="AX256" s="42"/>
      <c r="AY256" s="63"/>
      <c r="AZ256" s="63"/>
      <c r="BA256" s="29"/>
      <c r="BB256" s="29"/>
      <c r="BC256" s="29"/>
      <c r="BD256" s="29"/>
      <c r="BE256" s="60"/>
      <c r="BF256" s="60"/>
      <c r="BG256" s="60"/>
      <c r="BH256" s="60"/>
      <c r="BI256" s="4"/>
      <c r="BJ256" s="29"/>
      <c r="BK256" s="29"/>
      <c r="BL256" s="29"/>
      <c r="BM256" s="29"/>
      <c r="BN256" s="29"/>
      <c r="BO256" s="29"/>
      <c r="BP256" s="29"/>
      <c r="BQ256" s="29"/>
      <c r="BR256" s="4"/>
      <c r="BS256" s="4"/>
      <c r="BT256" s="4"/>
      <c r="BU256" s="4"/>
      <c r="BV256" s="4"/>
      <c r="BW256" s="4"/>
      <c r="BX256" s="4"/>
      <c r="BY256" s="4"/>
      <c r="BZ256" s="4"/>
    </row>
    <row r="257" spans="3:73" ht="9.75" customHeight="1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22"/>
      <c r="AA257" s="22"/>
      <c r="AB257" s="22"/>
      <c r="AC257" s="22"/>
      <c r="AI257" s="110"/>
      <c r="AJ257" s="110"/>
      <c r="AK257" s="110"/>
      <c r="AL257" s="110"/>
      <c r="AM257" s="695" t="s">
        <v>376</v>
      </c>
      <c r="AN257" s="695"/>
      <c r="AO257" s="695"/>
      <c r="AP257" s="314"/>
      <c r="AQ257" s="314"/>
      <c r="AR257" s="314"/>
      <c r="AS257" s="314"/>
      <c r="AT257" s="314"/>
      <c r="AU257" s="286"/>
      <c r="AV257" s="286"/>
      <c r="AW257" s="286"/>
      <c r="AX257" s="315" t="s">
        <v>199</v>
      </c>
      <c r="AY257" s="316"/>
      <c r="AZ257" s="316"/>
      <c r="BA257" s="316"/>
      <c r="BB257" s="316"/>
      <c r="BC257" s="316"/>
      <c r="BD257" s="316"/>
      <c r="BE257" s="316"/>
      <c r="BF257" s="316"/>
      <c r="BG257" s="316"/>
      <c r="BH257" s="317"/>
      <c r="BI257" s="315" t="s">
        <v>238</v>
      </c>
      <c r="BJ257" s="317"/>
      <c r="BK257" s="286"/>
      <c r="BL257" s="286"/>
      <c r="BM257" s="286"/>
      <c r="BN257" s="286"/>
      <c r="BO257" s="286"/>
      <c r="BP257" s="286"/>
      <c r="BQ257" s="286"/>
      <c r="BR257" s="4"/>
      <c r="BS257" s="4"/>
      <c r="BT257" s="4"/>
      <c r="BU257" s="4"/>
    </row>
    <row r="258" spans="3:73" ht="9.75" customHeight="1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22"/>
      <c r="AA258" s="22"/>
      <c r="AB258" s="22"/>
      <c r="AC258" s="22"/>
      <c r="AI258" s="110"/>
      <c r="AJ258" s="110"/>
      <c r="AK258" s="110"/>
      <c r="AL258" s="110"/>
      <c r="AM258" s="695"/>
      <c r="AN258" s="695"/>
      <c r="AO258" s="695"/>
      <c r="AP258" s="314"/>
      <c r="AQ258" s="314"/>
      <c r="AR258" s="314"/>
      <c r="AS258" s="314"/>
      <c r="AT258" s="314"/>
      <c r="AU258" s="319"/>
      <c r="AV258" s="320"/>
      <c r="AW258" s="317"/>
      <c r="AX258" s="556" t="s">
        <v>292</v>
      </c>
      <c r="AY258" s="557"/>
      <c r="AZ258" s="557"/>
      <c r="BA258" s="557"/>
      <c r="BB258" s="557"/>
      <c r="BC258" s="454" t="s">
        <v>362</v>
      </c>
      <c r="BD258" s="454"/>
      <c r="BE258" s="454"/>
      <c r="BF258" s="454"/>
      <c r="BG258" s="455"/>
      <c r="BH258" s="317"/>
      <c r="BI258" s="556" t="s">
        <v>293</v>
      </c>
      <c r="BJ258" s="557"/>
      <c r="BK258" s="557"/>
      <c r="BL258" s="557"/>
      <c r="BM258" s="557"/>
      <c r="BN258" s="454" t="s">
        <v>363</v>
      </c>
      <c r="BO258" s="454"/>
      <c r="BP258" s="454"/>
      <c r="BQ258" s="455"/>
      <c r="BR258" s="4"/>
      <c r="BS258" s="4"/>
      <c r="BT258" s="4"/>
      <c r="BU258" s="4"/>
    </row>
    <row r="259" spans="3:100" ht="9.75" customHeight="1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I259" s="226"/>
      <c r="AJ259" s="272"/>
      <c r="AK259" s="272"/>
      <c r="AL259" s="272"/>
      <c r="AM259" s="15" t="s">
        <v>374</v>
      </c>
      <c r="AN259" s="318"/>
      <c r="AO259" s="318"/>
      <c r="AP259" s="318"/>
      <c r="AQ259" s="319"/>
      <c r="AR259" s="319"/>
      <c r="AS259" s="319"/>
      <c r="AT259" s="319"/>
      <c r="AU259" s="319"/>
      <c r="AV259" s="320"/>
      <c r="AW259" s="317"/>
      <c r="AX259" s="558" t="s">
        <v>294</v>
      </c>
      <c r="AY259" s="559"/>
      <c r="AZ259" s="559"/>
      <c r="BA259" s="559"/>
      <c r="BB259" s="559"/>
      <c r="BC259" s="441" t="s">
        <v>364</v>
      </c>
      <c r="BD259" s="441"/>
      <c r="BE259" s="441"/>
      <c r="BF259" s="441"/>
      <c r="BG259" s="442"/>
      <c r="BH259" s="317"/>
      <c r="BI259" s="558" t="s">
        <v>295</v>
      </c>
      <c r="BJ259" s="559"/>
      <c r="BK259" s="559"/>
      <c r="BL259" s="559"/>
      <c r="BM259" s="559"/>
      <c r="BN259" s="441" t="s">
        <v>363</v>
      </c>
      <c r="BO259" s="441"/>
      <c r="BP259" s="441"/>
      <c r="BQ259" s="442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</row>
    <row r="260" spans="3:100" ht="9.75" customHeight="1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I260" s="279"/>
      <c r="AJ260" s="226"/>
      <c r="AK260" s="226"/>
      <c r="AL260" s="226"/>
      <c r="AM260" s="123" t="s">
        <v>380</v>
      </c>
      <c r="AN260" s="314"/>
      <c r="AO260" s="314"/>
      <c r="AP260" s="314"/>
      <c r="AQ260" s="314"/>
      <c r="AR260" s="286"/>
      <c r="AS260" s="286"/>
      <c r="AT260" s="286"/>
      <c r="AU260" s="286"/>
      <c r="AV260" s="286"/>
      <c r="AW260" s="286"/>
      <c r="AX260" s="286"/>
      <c r="AY260" s="286"/>
      <c r="AZ260" s="286"/>
      <c r="BA260" s="317"/>
      <c r="BB260" s="317"/>
      <c r="BC260" s="333"/>
      <c r="BD260" s="200"/>
      <c r="BE260" s="200"/>
      <c r="BF260" s="200"/>
      <c r="BG260" s="317"/>
      <c r="BH260" s="317"/>
      <c r="BI260" s="317"/>
      <c r="BJ260" s="317"/>
      <c r="BK260" s="317"/>
      <c r="BL260" s="317"/>
      <c r="BM260" s="286"/>
      <c r="BN260" s="286"/>
      <c r="BO260" s="286"/>
      <c r="BP260" s="286"/>
      <c r="BQ260" s="286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</row>
    <row r="261" spans="3:100" ht="9.75" customHeight="1" thickBot="1">
      <c r="C261" s="4"/>
      <c r="D261" s="4"/>
      <c r="E261" s="286"/>
      <c r="F261" s="286"/>
      <c r="G261" s="286"/>
      <c r="H261" s="286"/>
      <c r="I261" s="286"/>
      <c r="J261" s="286"/>
      <c r="K261" s="286"/>
      <c r="L261" s="286"/>
      <c r="M261" s="286"/>
      <c r="N261" s="286"/>
      <c r="O261" s="286"/>
      <c r="P261" s="286"/>
      <c r="Q261" s="286"/>
      <c r="R261" s="286"/>
      <c r="S261" s="286"/>
      <c r="T261" s="286"/>
      <c r="U261" s="286"/>
      <c r="V261" s="286"/>
      <c r="W261" s="286"/>
      <c r="X261" s="286"/>
      <c r="Y261" s="286"/>
      <c r="Z261" s="286"/>
      <c r="AA261" s="286"/>
      <c r="AB261" s="286"/>
      <c r="AC261" s="4"/>
      <c r="AD261" s="4"/>
      <c r="AE261" s="4"/>
      <c r="AF261" s="4"/>
      <c r="AI261" s="279"/>
      <c r="AJ261" s="281"/>
      <c r="AK261" s="280"/>
      <c r="AL261" s="280"/>
      <c r="AM261" s="123" t="s">
        <v>375</v>
      </c>
      <c r="AN261" s="314"/>
      <c r="AO261" s="560" t="s">
        <v>293</v>
      </c>
      <c r="AP261" s="561"/>
      <c r="AQ261" s="561"/>
      <c r="AR261" s="561"/>
      <c r="AS261" s="561"/>
      <c r="AT261" s="564" t="s">
        <v>46</v>
      </c>
      <c r="AU261" s="564"/>
      <c r="AV261" s="564"/>
      <c r="AW261" s="564"/>
      <c r="AX261" s="565"/>
      <c r="AY261" s="319"/>
      <c r="AZ261" s="319"/>
      <c r="BA261" s="327"/>
      <c r="BB261" s="327"/>
      <c r="BC261" s="334"/>
      <c r="BD261" s="330"/>
      <c r="BE261" s="330"/>
      <c r="BF261" s="330"/>
      <c r="BG261" s="556" t="s">
        <v>292</v>
      </c>
      <c r="BH261" s="557"/>
      <c r="BI261" s="557"/>
      <c r="BJ261" s="557"/>
      <c r="BK261" s="557"/>
      <c r="BL261" s="454" t="s">
        <v>365</v>
      </c>
      <c r="BM261" s="454"/>
      <c r="BN261" s="454"/>
      <c r="BO261" s="454"/>
      <c r="BP261" s="455"/>
      <c r="BQ261" s="286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</row>
    <row r="262" spans="3:100" ht="9.75" customHeight="1" thickTop="1">
      <c r="C262" s="304" t="s">
        <v>319</v>
      </c>
      <c r="D262" s="304"/>
      <c r="E262" s="314"/>
      <c r="F262" s="314"/>
      <c r="G262" s="314"/>
      <c r="H262" s="286"/>
      <c r="I262" s="286"/>
      <c r="J262" s="286"/>
      <c r="K262" s="15"/>
      <c r="L262" s="338" t="s">
        <v>201</v>
      </c>
      <c r="M262" s="339"/>
      <c r="N262" s="339"/>
      <c r="O262" s="339"/>
      <c r="P262" s="339"/>
      <c r="Q262" s="339"/>
      <c r="R262" s="339"/>
      <c r="S262" s="339"/>
      <c r="T262" s="123"/>
      <c r="U262" s="338" t="s">
        <v>244</v>
      </c>
      <c r="V262" s="15"/>
      <c r="W262" s="15"/>
      <c r="X262" s="15"/>
      <c r="Y262" s="286"/>
      <c r="Z262" s="286"/>
      <c r="AA262" s="286"/>
      <c r="AB262" s="286"/>
      <c r="AC262" s="4"/>
      <c r="AD262" s="4"/>
      <c r="AE262" s="4"/>
      <c r="AF262" s="4"/>
      <c r="AI262" s="279"/>
      <c r="AJ262" s="281"/>
      <c r="AK262" s="280"/>
      <c r="AL262" s="280"/>
      <c r="AM262" s="286"/>
      <c r="AN262" s="314"/>
      <c r="AO262" s="562" t="s">
        <v>295</v>
      </c>
      <c r="AP262" s="563"/>
      <c r="AQ262" s="563"/>
      <c r="AR262" s="563"/>
      <c r="AS262" s="563"/>
      <c r="AT262" s="576" t="s">
        <v>46</v>
      </c>
      <c r="AU262" s="576"/>
      <c r="AV262" s="576"/>
      <c r="AW262" s="576"/>
      <c r="AX262" s="577"/>
      <c r="AY262" s="331"/>
      <c r="AZ262" s="331"/>
      <c r="BA262" s="331"/>
      <c r="BB262" s="199"/>
      <c r="BC262" s="332"/>
      <c r="BD262" s="319"/>
      <c r="BE262" s="319"/>
      <c r="BF262" s="319"/>
      <c r="BG262" s="558" t="s">
        <v>294</v>
      </c>
      <c r="BH262" s="559"/>
      <c r="BI262" s="559"/>
      <c r="BJ262" s="559"/>
      <c r="BK262" s="559"/>
      <c r="BL262" s="441" t="s">
        <v>366</v>
      </c>
      <c r="BM262" s="441"/>
      <c r="BN262" s="441"/>
      <c r="BO262" s="441"/>
      <c r="BP262" s="442"/>
      <c r="BQ262" s="286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</row>
    <row r="263" spans="3:100" ht="9.75" customHeight="1">
      <c r="C263" s="304"/>
      <c r="D263" s="304"/>
      <c r="E263" s="318"/>
      <c r="F263" s="318"/>
      <c r="G263" s="319"/>
      <c r="H263" s="319"/>
      <c r="I263" s="319"/>
      <c r="J263" s="320"/>
      <c r="K263" s="317"/>
      <c r="L263" s="704" t="s">
        <v>245</v>
      </c>
      <c r="M263" s="705"/>
      <c r="N263" s="705"/>
      <c r="O263" s="705"/>
      <c r="P263" s="454" t="s">
        <v>368</v>
      </c>
      <c r="Q263" s="454"/>
      <c r="R263" s="454"/>
      <c r="S263" s="455"/>
      <c r="T263" s="317"/>
      <c r="U263" s="556" t="s">
        <v>300</v>
      </c>
      <c r="V263" s="557"/>
      <c r="W263" s="557"/>
      <c r="X263" s="557"/>
      <c r="Y263" s="454" t="s">
        <v>371</v>
      </c>
      <c r="Z263" s="454"/>
      <c r="AA263" s="454"/>
      <c r="AB263" s="455"/>
      <c r="AC263" s="4"/>
      <c r="AD263" s="4"/>
      <c r="AE263" s="4"/>
      <c r="AF263" s="4"/>
      <c r="AI263" s="226"/>
      <c r="AJ263" s="226"/>
      <c r="AK263" s="226"/>
      <c r="AL263" s="226"/>
      <c r="AM263" s="286"/>
      <c r="AN263" s="286"/>
      <c r="AO263" s="286"/>
      <c r="AP263" s="286"/>
      <c r="AQ263" s="286"/>
      <c r="AR263" s="286"/>
      <c r="AS263" s="286"/>
      <c r="AT263" s="286"/>
      <c r="AU263" s="286"/>
      <c r="AV263" s="286"/>
      <c r="AW263" s="286"/>
      <c r="AX263" s="286"/>
      <c r="AY263" s="286"/>
      <c r="AZ263" s="286"/>
      <c r="BA263" s="286"/>
      <c r="BB263" s="286"/>
      <c r="BC263" s="286"/>
      <c r="BD263" s="286"/>
      <c r="BE263" s="286"/>
      <c r="BF263" s="286"/>
      <c r="BG263" s="286"/>
      <c r="BH263" s="290"/>
      <c r="BI263" s="290"/>
      <c r="BJ263" s="290"/>
      <c r="BK263" s="290"/>
      <c r="BL263" s="290"/>
      <c r="BM263" s="290"/>
      <c r="BN263" s="290"/>
      <c r="BO263" s="286"/>
      <c r="BP263" s="286"/>
      <c r="BQ263" s="286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</row>
    <row r="264" spans="3:108" ht="9.75" customHeight="1">
      <c r="C264" s="304"/>
      <c r="D264" s="304"/>
      <c r="E264" s="318"/>
      <c r="F264" s="318"/>
      <c r="G264" s="319"/>
      <c r="H264" s="319"/>
      <c r="I264" s="319"/>
      <c r="J264" s="320"/>
      <c r="K264" s="317"/>
      <c r="L264" s="706" t="s">
        <v>246</v>
      </c>
      <c r="M264" s="707"/>
      <c r="N264" s="707"/>
      <c r="O264" s="707"/>
      <c r="P264" s="441" t="s">
        <v>368</v>
      </c>
      <c r="Q264" s="441"/>
      <c r="R264" s="441"/>
      <c r="S264" s="442"/>
      <c r="T264" s="317"/>
      <c r="U264" s="558" t="s">
        <v>301</v>
      </c>
      <c r="V264" s="559"/>
      <c r="W264" s="559"/>
      <c r="X264" s="559"/>
      <c r="Y264" s="441" t="s">
        <v>371</v>
      </c>
      <c r="Z264" s="441"/>
      <c r="AA264" s="441"/>
      <c r="AB264" s="442"/>
      <c r="AC264" s="4"/>
      <c r="AD264" s="4"/>
      <c r="AE264" s="4"/>
      <c r="AF264" s="4"/>
      <c r="AI264" s="282"/>
      <c r="AJ264" s="272"/>
      <c r="AK264" s="272"/>
      <c r="AL264" s="272"/>
      <c r="AM264" s="286"/>
      <c r="AN264" s="314"/>
      <c r="AO264" s="314"/>
      <c r="AP264" s="314"/>
      <c r="AQ264" s="314"/>
      <c r="AR264" s="286"/>
      <c r="AS264" s="286"/>
      <c r="AT264" s="286"/>
      <c r="AU264" s="286"/>
      <c r="AV264" s="286"/>
      <c r="AW264" s="286"/>
      <c r="AX264" s="286"/>
      <c r="AY264" s="286"/>
      <c r="AZ264" s="286"/>
      <c r="BA264" s="317"/>
      <c r="BB264" s="317"/>
      <c r="BC264" s="317"/>
      <c r="BD264" s="317"/>
      <c r="BE264" s="317"/>
      <c r="BF264" s="317"/>
      <c r="BG264" s="317"/>
      <c r="BH264" s="317"/>
      <c r="BI264" s="317"/>
      <c r="BJ264" s="317"/>
      <c r="BK264" s="317"/>
      <c r="BL264" s="317"/>
      <c r="BM264" s="286"/>
      <c r="BN264" s="286"/>
      <c r="BO264" s="286"/>
      <c r="BP264" s="286"/>
      <c r="BQ264" s="286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DC264" s="4"/>
      <c r="DD264" s="4"/>
    </row>
    <row r="265" spans="3:100" ht="9.75" customHeight="1">
      <c r="C265" s="304"/>
      <c r="D265" s="304"/>
      <c r="E265" s="314"/>
      <c r="F265" s="314"/>
      <c r="G265" s="314"/>
      <c r="H265" s="286"/>
      <c r="I265" s="286"/>
      <c r="J265" s="286"/>
      <c r="K265" s="286"/>
      <c r="L265" s="286"/>
      <c r="M265" s="286"/>
      <c r="N265" s="317"/>
      <c r="O265" s="325">
        <v>17</v>
      </c>
      <c r="P265" s="326">
        <v>21</v>
      </c>
      <c r="Q265" s="200"/>
      <c r="R265" s="200"/>
      <c r="S265" s="317"/>
      <c r="T265" s="317"/>
      <c r="U265" s="317"/>
      <c r="V265" s="317"/>
      <c r="W265" s="317"/>
      <c r="X265" s="286"/>
      <c r="Y265" s="286"/>
      <c r="Z265" s="286"/>
      <c r="AA265" s="286"/>
      <c r="AB265" s="317"/>
      <c r="AC265" s="4"/>
      <c r="AD265" s="4"/>
      <c r="AE265" s="4"/>
      <c r="AF265" s="4"/>
      <c r="AI265" s="110"/>
      <c r="AJ265" s="110"/>
      <c r="AK265" s="110"/>
      <c r="AL265" s="110"/>
      <c r="AM265" s="695" t="s">
        <v>377</v>
      </c>
      <c r="AN265" s="695"/>
      <c r="AO265" s="695"/>
      <c r="AP265" s="314"/>
      <c r="AQ265" s="314"/>
      <c r="AR265" s="314"/>
      <c r="AS265" s="314"/>
      <c r="AT265" s="286"/>
      <c r="AU265" s="286"/>
      <c r="AV265" s="286"/>
      <c r="AW265" s="286"/>
      <c r="AX265" s="315" t="s">
        <v>200</v>
      </c>
      <c r="AY265" s="316"/>
      <c r="AZ265" s="316"/>
      <c r="BA265" s="316"/>
      <c r="BB265" s="316"/>
      <c r="BC265" s="316"/>
      <c r="BD265" s="316"/>
      <c r="BE265" s="316"/>
      <c r="BF265" s="316"/>
      <c r="BG265" s="316"/>
      <c r="BH265" s="317"/>
      <c r="BI265" s="315" t="s">
        <v>239</v>
      </c>
      <c r="BJ265" s="317"/>
      <c r="BK265" s="286"/>
      <c r="BL265" s="286"/>
      <c r="BM265" s="286"/>
      <c r="BN265" s="286"/>
      <c r="BO265" s="286"/>
      <c r="BP265" s="286"/>
      <c r="BQ265" s="286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</row>
    <row r="266" spans="3:100" ht="9.75" customHeight="1" thickBot="1">
      <c r="C266" s="11"/>
      <c r="D266" s="34"/>
      <c r="E266" s="433" t="s">
        <v>300</v>
      </c>
      <c r="F266" s="434"/>
      <c r="G266" s="434"/>
      <c r="H266" s="434"/>
      <c r="I266" s="700" t="s">
        <v>32</v>
      </c>
      <c r="J266" s="700"/>
      <c r="K266" s="700"/>
      <c r="L266" s="701"/>
      <c r="M266" s="319"/>
      <c r="N266" s="327"/>
      <c r="O266" s="328">
        <v>12</v>
      </c>
      <c r="P266" s="329">
        <v>21</v>
      </c>
      <c r="Q266" s="330"/>
      <c r="R266" s="330"/>
      <c r="S266" s="556" t="s">
        <v>245</v>
      </c>
      <c r="T266" s="557"/>
      <c r="U266" s="557"/>
      <c r="V266" s="557"/>
      <c r="W266" s="454" t="s">
        <v>33</v>
      </c>
      <c r="X266" s="454"/>
      <c r="Y266" s="454"/>
      <c r="Z266" s="455"/>
      <c r="AA266" s="286"/>
      <c r="AB266" s="286"/>
      <c r="AC266" s="4"/>
      <c r="AD266" s="4"/>
      <c r="AE266" s="4"/>
      <c r="AF266" s="4"/>
      <c r="AI266" s="110"/>
      <c r="AJ266" s="110"/>
      <c r="AK266" s="110"/>
      <c r="AL266" s="110"/>
      <c r="AM266" s="695"/>
      <c r="AN266" s="695"/>
      <c r="AO266" s="695"/>
      <c r="AP266" s="314"/>
      <c r="AQ266" s="314"/>
      <c r="AR266" s="314"/>
      <c r="AS266" s="314"/>
      <c r="AT266" s="319"/>
      <c r="AU266" s="319"/>
      <c r="AV266" s="320"/>
      <c r="AW266" s="317"/>
      <c r="AX266" s="556" t="s">
        <v>296</v>
      </c>
      <c r="AY266" s="557"/>
      <c r="AZ266" s="557"/>
      <c r="BA266" s="557"/>
      <c r="BB266" s="557"/>
      <c r="BC266" s="454" t="s">
        <v>367</v>
      </c>
      <c r="BD266" s="454"/>
      <c r="BE266" s="454"/>
      <c r="BF266" s="454"/>
      <c r="BG266" s="455"/>
      <c r="BH266" s="317"/>
      <c r="BI266" s="556" t="s">
        <v>297</v>
      </c>
      <c r="BJ266" s="557"/>
      <c r="BK266" s="557"/>
      <c r="BL266" s="557"/>
      <c r="BM266" s="557"/>
      <c r="BN266" s="454" t="s">
        <v>368</v>
      </c>
      <c r="BO266" s="454"/>
      <c r="BP266" s="454"/>
      <c r="BQ266" s="455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</row>
    <row r="267" spans="3:100" ht="9.75" customHeight="1" thickTop="1">
      <c r="C267" s="11"/>
      <c r="D267" s="34"/>
      <c r="E267" s="435" t="s">
        <v>301</v>
      </c>
      <c r="F267" s="436"/>
      <c r="G267" s="436"/>
      <c r="H267" s="436"/>
      <c r="I267" s="702" t="s">
        <v>32</v>
      </c>
      <c r="J267" s="702"/>
      <c r="K267" s="702"/>
      <c r="L267" s="703"/>
      <c r="M267" s="331"/>
      <c r="N267" s="331"/>
      <c r="O267" s="199"/>
      <c r="P267" s="332"/>
      <c r="Q267" s="319"/>
      <c r="R267" s="319"/>
      <c r="S267" s="558" t="s">
        <v>246</v>
      </c>
      <c r="T267" s="559"/>
      <c r="U267" s="559"/>
      <c r="V267" s="559"/>
      <c r="W267" s="441" t="s">
        <v>33</v>
      </c>
      <c r="X267" s="441"/>
      <c r="Y267" s="441"/>
      <c r="Z267" s="442"/>
      <c r="AA267" s="286"/>
      <c r="AB267" s="286"/>
      <c r="AC267" s="4"/>
      <c r="AD267" s="4"/>
      <c r="AE267" s="4"/>
      <c r="AF267" s="4"/>
      <c r="AI267" s="226"/>
      <c r="AJ267" s="272"/>
      <c r="AK267" s="272"/>
      <c r="AL267" s="272"/>
      <c r="AM267" s="15" t="s">
        <v>378</v>
      </c>
      <c r="AN267" s="318"/>
      <c r="AO267" s="318"/>
      <c r="AP267" s="318"/>
      <c r="AQ267" s="319"/>
      <c r="AR267" s="319"/>
      <c r="AS267" s="319"/>
      <c r="AT267" s="319"/>
      <c r="AU267" s="319"/>
      <c r="AV267" s="320"/>
      <c r="AW267" s="317"/>
      <c r="AX267" s="558" t="s">
        <v>298</v>
      </c>
      <c r="AY267" s="559"/>
      <c r="AZ267" s="559"/>
      <c r="BA267" s="559"/>
      <c r="BB267" s="559"/>
      <c r="BC267" s="441" t="s">
        <v>367</v>
      </c>
      <c r="BD267" s="441"/>
      <c r="BE267" s="441"/>
      <c r="BF267" s="441"/>
      <c r="BG267" s="442"/>
      <c r="BH267" s="317"/>
      <c r="BI267" s="558" t="s">
        <v>299</v>
      </c>
      <c r="BJ267" s="559"/>
      <c r="BK267" s="559"/>
      <c r="BL267" s="559"/>
      <c r="BM267" s="559"/>
      <c r="BN267" s="441" t="s">
        <v>368</v>
      </c>
      <c r="BO267" s="441"/>
      <c r="BP267" s="441"/>
      <c r="BQ267" s="442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</row>
    <row r="268" spans="3:100" ht="9.75" customHeight="1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I268" s="279"/>
      <c r="AJ268" s="226"/>
      <c r="AK268" s="226"/>
      <c r="AL268" s="226"/>
      <c r="AM268" s="123" t="s">
        <v>381</v>
      </c>
      <c r="AN268" s="314"/>
      <c r="AO268" s="314"/>
      <c r="AP268" s="314"/>
      <c r="AQ268" s="314"/>
      <c r="AR268" s="286"/>
      <c r="AS268" s="286"/>
      <c r="AT268" s="286"/>
      <c r="AU268" s="286"/>
      <c r="AV268" s="286"/>
      <c r="AW268" s="286"/>
      <c r="AX268" s="286"/>
      <c r="AY268" s="335"/>
      <c r="AZ268" s="335"/>
      <c r="BA268" s="200"/>
      <c r="BB268" s="336"/>
      <c r="BC268" s="317"/>
      <c r="BD268" s="317"/>
      <c r="BE268" s="317"/>
      <c r="BF268" s="317"/>
      <c r="BG268" s="317"/>
      <c r="BH268" s="317"/>
      <c r="BI268" s="317"/>
      <c r="BJ268" s="317"/>
      <c r="BK268" s="317"/>
      <c r="BL268" s="317"/>
      <c r="BM268" s="286"/>
      <c r="BN268" s="286"/>
      <c r="BO268" s="286"/>
      <c r="BP268" s="286"/>
      <c r="BQ268" s="286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</row>
    <row r="269" spans="3:100" ht="9.75" customHeight="1" thickBot="1">
      <c r="C269" s="4"/>
      <c r="D269" s="4"/>
      <c r="E269" s="288" t="s">
        <v>202</v>
      </c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I269" s="279"/>
      <c r="AJ269" s="281"/>
      <c r="AK269" s="280"/>
      <c r="AL269" s="280"/>
      <c r="AM269" s="123" t="s">
        <v>379</v>
      </c>
      <c r="AN269" s="314"/>
      <c r="AO269" s="560" t="s">
        <v>296</v>
      </c>
      <c r="AP269" s="561"/>
      <c r="AQ269" s="561"/>
      <c r="AR269" s="561"/>
      <c r="AS269" s="561"/>
      <c r="AT269" s="564" t="s">
        <v>369</v>
      </c>
      <c r="AU269" s="564"/>
      <c r="AV269" s="564"/>
      <c r="AW269" s="564"/>
      <c r="AX269" s="565"/>
      <c r="AY269" s="330"/>
      <c r="AZ269" s="330"/>
      <c r="BA269" s="330"/>
      <c r="BB269" s="337"/>
      <c r="BC269" s="327"/>
      <c r="BD269" s="319"/>
      <c r="BE269" s="319"/>
      <c r="BF269" s="319"/>
      <c r="BG269" s="556" t="s">
        <v>297</v>
      </c>
      <c r="BH269" s="557"/>
      <c r="BI269" s="557"/>
      <c r="BJ269" s="557"/>
      <c r="BK269" s="557"/>
      <c r="BL269" s="454" t="s">
        <v>33</v>
      </c>
      <c r="BM269" s="454"/>
      <c r="BN269" s="454"/>
      <c r="BO269" s="454"/>
      <c r="BP269" s="455"/>
      <c r="BQ269" s="286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</row>
    <row r="270" spans="3:100" ht="9.75" customHeight="1" thickTop="1">
      <c r="C270" s="4"/>
      <c r="D270" s="4"/>
      <c r="E270" s="288" t="s">
        <v>203</v>
      </c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I270" s="279"/>
      <c r="AJ270" s="281"/>
      <c r="AK270" s="280"/>
      <c r="AL270" s="280"/>
      <c r="AM270" s="286"/>
      <c r="AN270" s="314"/>
      <c r="AO270" s="562" t="s">
        <v>298</v>
      </c>
      <c r="AP270" s="563"/>
      <c r="AQ270" s="563"/>
      <c r="AR270" s="563"/>
      <c r="AS270" s="563"/>
      <c r="AT270" s="576" t="s">
        <v>370</v>
      </c>
      <c r="AU270" s="576"/>
      <c r="AV270" s="576"/>
      <c r="AW270" s="576"/>
      <c r="AX270" s="577"/>
      <c r="AY270" s="319"/>
      <c r="AZ270" s="319"/>
      <c r="BA270" s="319"/>
      <c r="BB270" s="332"/>
      <c r="BC270" s="199"/>
      <c r="BD270" s="331"/>
      <c r="BE270" s="331"/>
      <c r="BF270" s="331"/>
      <c r="BG270" s="558" t="s">
        <v>299</v>
      </c>
      <c r="BH270" s="559"/>
      <c r="BI270" s="559"/>
      <c r="BJ270" s="559"/>
      <c r="BK270" s="559"/>
      <c r="BL270" s="441" t="s">
        <v>33</v>
      </c>
      <c r="BM270" s="441"/>
      <c r="BN270" s="441"/>
      <c r="BO270" s="441"/>
      <c r="BP270" s="442"/>
      <c r="BQ270" s="286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</row>
    <row r="271" spans="3:66" ht="12" customHeight="1">
      <c r="C271" s="12"/>
      <c r="D271" s="89"/>
      <c r="E271" s="63"/>
      <c r="F271" s="42"/>
      <c r="G271" s="283"/>
      <c r="H271" s="129"/>
      <c r="I271" s="284"/>
      <c r="J271" s="283"/>
      <c r="K271" s="129"/>
      <c r="L271" s="283"/>
      <c r="M271" s="284"/>
      <c r="N271" s="283"/>
      <c r="O271" s="129"/>
      <c r="P271" s="129"/>
      <c r="Q271" s="129"/>
      <c r="R271" s="60"/>
      <c r="S271" s="60"/>
      <c r="T271" s="60"/>
      <c r="U271" s="60"/>
      <c r="V271" s="226"/>
      <c r="W271" s="129"/>
      <c r="X271" s="129"/>
      <c r="Y271" s="129"/>
      <c r="Z271" s="129"/>
      <c r="AA271" s="129"/>
      <c r="AB271" s="129"/>
      <c r="AC271" s="129"/>
      <c r="AD271" s="129"/>
      <c r="AE271" s="226"/>
      <c r="AF271" s="226"/>
      <c r="AG271" s="226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</row>
    <row r="272" spans="3:69" ht="12" customHeight="1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22"/>
      <c r="AA272" s="22"/>
      <c r="AB272" s="22"/>
      <c r="AC272" s="22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</row>
    <row r="273" spans="3:69" ht="12" customHeight="1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22"/>
      <c r="AA273" s="22"/>
      <c r="AB273" s="22"/>
      <c r="AC273" s="22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</row>
    <row r="274" spans="3:69" ht="9" customHeight="1">
      <c r="C274" s="304" t="s">
        <v>227</v>
      </c>
      <c r="D274" s="30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22"/>
      <c r="AA274" s="22"/>
      <c r="AB274" s="22"/>
      <c r="AC274" s="22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</row>
    <row r="275" spans="3:69" ht="9.75" customHeight="1" thickBot="1">
      <c r="C275" s="304"/>
      <c r="D275" s="304"/>
      <c r="E275" s="504" t="s">
        <v>270</v>
      </c>
      <c r="F275" s="505"/>
      <c r="G275" s="505"/>
      <c r="H275" s="505"/>
      <c r="I275" s="505"/>
      <c r="J275" s="505"/>
      <c r="K275" s="594" t="s">
        <v>282</v>
      </c>
      <c r="L275" s="594"/>
      <c r="M275" s="594"/>
      <c r="N275" s="594"/>
      <c r="O275" s="594"/>
      <c r="P275" s="595"/>
      <c r="Q275" s="340" t="s">
        <v>180</v>
      </c>
      <c r="R275" s="341"/>
      <c r="S275" s="341"/>
      <c r="T275" s="342"/>
      <c r="U275" s="12"/>
      <c r="V275" s="12"/>
      <c r="W275" s="12"/>
      <c r="X275" s="12"/>
      <c r="Y275" s="12"/>
      <c r="Z275" s="12"/>
      <c r="AA275" s="12"/>
      <c r="AB275" s="12"/>
      <c r="AC275" s="13"/>
      <c r="AD275" s="8"/>
      <c r="AE275" s="9"/>
      <c r="AF275" s="9"/>
      <c r="AG275" s="9"/>
      <c r="AH275" s="9"/>
      <c r="AI275" s="10"/>
      <c r="AJ275" s="10"/>
      <c r="AK275" s="10"/>
      <c r="AL275" s="10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</row>
    <row r="276" spans="3:69" ht="9.75" customHeight="1" thickTop="1">
      <c r="C276" s="304"/>
      <c r="D276" s="304"/>
      <c r="E276" s="500" t="s">
        <v>271</v>
      </c>
      <c r="F276" s="501"/>
      <c r="G276" s="501"/>
      <c r="H276" s="501"/>
      <c r="I276" s="501"/>
      <c r="J276" s="501"/>
      <c r="K276" s="596" t="s">
        <v>281</v>
      </c>
      <c r="L276" s="596"/>
      <c r="M276" s="596"/>
      <c r="N276" s="596"/>
      <c r="O276" s="596"/>
      <c r="P276" s="597"/>
      <c r="Q276" s="343"/>
      <c r="R276" s="344"/>
      <c r="S276" s="344"/>
      <c r="T276" s="345"/>
      <c r="U276" s="178">
        <v>21</v>
      </c>
      <c r="V276" s="170">
        <v>18</v>
      </c>
      <c r="W276" s="171">
        <v>21</v>
      </c>
      <c r="X276" s="12"/>
      <c r="Y276" s="12"/>
      <c r="Z276" s="12"/>
      <c r="AA276" s="12"/>
      <c r="AB276" s="12"/>
      <c r="AC276" s="13"/>
      <c r="AD276" s="8"/>
      <c r="AE276" s="9"/>
      <c r="AF276" s="9"/>
      <c r="AG276" s="9"/>
      <c r="AH276" s="9"/>
      <c r="AI276" s="10"/>
      <c r="AJ276" s="10"/>
      <c r="AK276" s="10"/>
      <c r="AL276" s="10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</row>
    <row r="277" spans="3:69" ht="1.5" customHeight="1">
      <c r="C277" s="304" t="s">
        <v>145</v>
      </c>
      <c r="D277" s="304"/>
      <c r="E277" s="226"/>
      <c r="F277" s="285"/>
      <c r="G277" s="285"/>
      <c r="H277" s="285"/>
      <c r="I277" s="285"/>
      <c r="J277" s="285"/>
      <c r="K277" s="285"/>
      <c r="L277" s="285"/>
      <c r="M277" s="285"/>
      <c r="N277" s="285"/>
      <c r="O277" s="285"/>
      <c r="P277" s="285"/>
      <c r="Q277" s="1"/>
      <c r="R277" s="1"/>
      <c r="S277" s="1"/>
      <c r="T277" s="1"/>
      <c r="U277" s="12"/>
      <c r="V277" s="12"/>
      <c r="W277" s="179"/>
      <c r="X277" s="17"/>
      <c r="Y277" s="17"/>
      <c r="Z277" s="12"/>
      <c r="AA277" s="12"/>
      <c r="AB277" s="12"/>
      <c r="AC277" s="13"/>
      <c r="AD277" s="8"/>
      <c r="AE277" s="9"/>
      <c r="AF277" s="9"/>
      <c r="AG277" s="9"/>
      <c r="AH277" s="9"/>
      <c r="AI277" s="10"/>
      <c r="AJ277" s="10"/>
      <c r="AK277" s="10"/>
      <c r="AL277" s="10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</row>
    <row r="278" spans="3:69" ht="9.75" customHeight="1">
      <c r="C278" s="304"/>
      <c r="D278" s="304"/>
      <c r="E278" s="504" t="s">
        <v>272</v>
      </c>
      <c r="F278" s="505"/>
      <c r="G278" s="505"/>
      <c r="H278" s="505"/>
      <c r="I278" s="505"/>
      <c r="J278" s="505"/>
      <c r="K278" s="594" t="s">
        <v>273</v>
      </c>
      <c r="L278" s="594"/>
      <c r="M278" s="594"/>
      <c r="N278" s="594"/>
      <c r="O278" s="594"/>
      <c r="P278" s="595"/>
      <c r="Q278" s="340" t="s">
        <v>181</v>
      </c>
      <c r="R278" s="341"/>
      <c r="S278" s="341"/>
      <c r="T278" s="342"/>
      <c r="U278" s="18">
        <v>6</v>
      </c>
      <c r="V278" s="19">
        <v>21</v>
      </c>
      <c r="W278" s="20">
        <v>18</v>
      </c>
      <c r="X278" s="12"/>
      <c r="Y278" s="12"/>
      <c r="Z278" s="21"/>
      <c r="AA278" s="12"/>
      <c r="AB278" s="286" t="s">
        <v>204</v>
      </c>
      <c r="AC278" s="226"/>
      <c r="AD278" s="226"/>
      <c r="AE278" s="226"/>
      <c r="AF278" s="226"/>
      <c r="AG278" s="22"/>
      <c r="AH278" s="22"/>
      <c r="AI278" s="22"/>
      <c r="AJ278" s="22"/>
      <c r="AK278" s="22"/>
      <c r="AL278" s="10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</row>
    <row r="279" spans="3:69" ht="9.75" customHeight="1">
      <c r="C279" s="304"/>
      <c r="D279" s="304"/>
      <c r="E279" s="500" t="s">
        <v>274</v>
      </c>
      <c r="F279" s="501"/>
      <c r="G279" s="501"/>
      <c r="H279" s="501"/>
      <c r="I279" s="501"/>
      <c r="J279" s="501"/>
      <c r="K279" s="596" t="s">
        <v>273</v>
      </c>
      <c r="L279" s="596"/>
      <c r="M279" s="596"/>
      <c r="N279" s="596"/>
      <c r="O279" s="596"/>
      <c r="P279" s="597"/>
      <c r="Q279" s="343"/>
      <c r="R279" s="344"/>
      <c r="S279" s="344"/>
      <c r="T279" s="345"/>
      <c r="U279" s="12"/>
      <c r="V279" s="12"/>
      <c r="W279" s="23">
        <v>4</v>
      </c>
      <c r="X279" s="23">
        <v>8</v>
      </c>
      <c r="Y279" s="23"/>
      <c r="Z279" s="21"/>
      <c r="AA279" s="12"/>
      <c r="AB279" s="546" t="s">
        <v>277</v>
      </c>
      <c r="AC279" s="547"/>
      <c r="AD279" s="547"/>
      <c r="AE279" s="547"/>
      <c r="AF279" s="547"/>
      <c r="AG279" s="550" t="s">
        <v>333</v>
      </c>
      <c r="AH279" s="550"/>
      <c r="AI279" s="550"/>
      <c r="AJ279" s="550"/>
      <c r="AK279" s="551"/>
      <c r="AL279" s="11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</row>
    <row r="280" spans="3:116" ht="1.5" customHeight="1" thickBot="1">
      <c r="C280" s="304"/>
      <c r="D280" s="304"/>
      <c r="E280" s="226"/>
      <c r="F280" s="285"/>
      <c r="G280" s="285"/>
      <c r="H280" s="285"/>
      <c r="I280" s="285"/>
      <c r="J280" s="285"/>
      <c r="K280" s="285"/>
      <c r="L280" s="285"/>
      <c r="M280" s="285"/>
      <c r="N280" s="285"/>
      <c r="O280" s="285"/>
      <c r="P280" s="285"/>
      <c r="Q280" s="1"/>
      <c r="R280" s="1"/>
      <c r="S280" s="1"/>
      <c r="T280" s="1"/>
      <c r="U280" s="12"/>
      <c r="V280" s="12"/>
      <c r="W280" s="12"/>
      <c r="X280" s="12"/>
      <c r="Y280" s="12"/>
      <c r="Z280" s="21"/>
      <c r="AA280" s="12"/>
      <c r="AB280" s="548"/>
      <c r="AC280" s="549"/>
      <c r="AD280" s="549"/>
      <c r="AE280" s="549"/>
      <c r="AF280" s="549"/>
      <c r="AG280" s="552"/>
      <c r="AH280" s="552"/>
      <c r="AI280" s="552"/>
      <c r="AJ280" s="552"/>
      <c r="AK280" s="553"/>
      <c r="AL280" s="11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</row>
    <row r="281" spans="3:74" ht="9.75" customHeight="1" thickTop="1">
      <c r="C281" s="110"/>
      <c r="D281" s="4"/>
      <c r="E281" s="504" t="s">
        <v>275</v>
      </c>
      <c r="F281" s="505"/>
      <c r="G281" s="505"/>
      <c r="H281" s="505"/>
      <c r="I281" s="505"/>
      <c r="J281" s="505"/>
      <c r="K281" s="594" t="s">
        <v>273</v>
      </c>
      <c r="L281" s="594"/>
      <c r="M281" s="594"/>
      <c r="N281" s="594"/>
      <c r="O281" s="594"/>
      <c r="P281" s="595"/>
      <c r="Q281" s="340" t="s">
        <v>182</v>
      </c>
      <c r="R281" s="341"/>
      <c r="S281" s="341"/>
      <c r="T281" s="342"/>
      <c r="U281" s="12"/>
      <c r="V281" s="12"/>
      <c r="W281" s="23">
        <v>21</v>
      </c>
      <c r="X281" s="23">
        <v>21</v>
      </c>
      <c r="Y281" s="182"/>
      <c r="Z281" s="188"/>
      <c r="AA281" s="189"/>
      <c r="AB281" s="346" t="s">
        <v>279</v>
      </c>
      <c r="AC281" s="347"/>
      <c r="AD281" s="347"/>
      <c r="AE281" s="347"/>
      <c r="AF281" s="347"/>
      <c r="AG281" s="348" t="s">
        <v>280</v>
      </c>
      <c r="AH281" s="348"/>
      <c r="AI281" s="348"/>
      <c r="AJ281" s="348"/>
      <c r="AK281" s="349"/>
      <c r="AL281" s="10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U281" s="4"/>
      <c r="BV281" s="4"/>
    </row>
    <row r="282" spans="3:74" ht="9.75" customHeight="1" thickBot="1">
      <c r="C282" s="288" t="s">
        <v>219</v>
      </c>
      <c r="D282" s="4"/>
      <c r="E282" s="500" t="s">
        <v>276</v>
      </c>
      <c r="F282" s="501"/>
      <c r="G282" s="501"/>
      <c r="H282" s="501"/>
      <c r="I282" s="501"/>
      <c r="J282" s="501"/>
      <c r="K282" s="596" t="s">
        <v>273</v>
      </c>
      <c r="L282" s="596"/>
      <c r="M282" s="596"/>
      <c r="N282" s="596"/>
      <c r="O282" s="596"/>
      <c r="P282" s="597"/>
      <c r="Q282" s="343"/>
      <c r="R282" s="344"/>
      <c r="S282" s="344"/>
      <c r="T282" s="345"/>
      <c r="U282" s="26">
        <v>8</v>
      </c>
      <c r="V282" s="26">
        <v>10</v>
      </c>
      <c r="W282" s="27"/>
      <c r="X282" s="187"/>
      <c r="Y282" s="184"/>
      <c r="Z282" s="12"/>
      <c r="AA282" s="12"/>
      <c r="AB282" s="693" t="s">
        <v>205</v>
      </c>
      <c r="AC282" s="693"/>
      <c r="AD282" s="693"/>
      <c r="AE282" s="693"/>
      <c r="AF282" s="693"/>
      <c r="AG282" s="693"/>
      <c r="AH282" s="693"/>
      <c r="AI282" s="693"/>
      <c r="AJ282" s="693"/>
      <c r="AK282" s="693"/>
      <c r="AL282" s="28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U282" s="4"/>
      <c r="BV282" s="4"/>
    </row>
    <row r="283" spans="3:74" ht="1.5" customHeight="1" thickTop="1">
      <c r="C283" s="4"/>
      <c r="D283" s="4"/>
      <c r="E283" s="226"/>
      <c r="F283" s="285"/>
      <c r="G283" s="285"/>
      <c r="H283" s="285"/>
      <c r="I283" s="285"/>
      <c r="J283" s="285"/>
      <c r="K283" s="285"/>
      <c r="L283" s="285"/>
      <c r="M283" s="285"/>
      <c r="N283" s="285"/>
      <c r="O283" s="285"/>
      <c r="P283" s="285"/>
      <c r="Q283" s="1"/>
      <c r="R283" s="1"/>
      <c r="S283" s="1"/>
      <c r="T283" s="1"/>
      <c r="U283" s="12"/>
      <c r="V283" s="12"/>
      <c r="W283" s="179"/>
      <c r="X283" s="12"/>
      <c r="Y283" s="12"/>
      <c r="Z283" s="12"/>
      <c r="AA283" s="12"/>
      <c r="AB283" s="694"/>
      <c r="AC283" s="694"/>
      <c r="AD283" s="694"/>
      <c r="AE283" s="694"/>
      <c r="AF283" s="694"/>
      <c r="AG283" s="694"/>
      <c r="AH283" s="694"/>
      <c r="AI283" s="694"/>
      <c r="AJ283" s="694"/>
      <c r="AK283" s="694"/>
      <c r="AL283" s="28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U283" s="4"/>
      <c r="BV283" s="4"/>
    </row>
    <row r="284" spans="3:74" ht="9.75" customHeight="1" thickBot="1">
      <c r="C284" s="4"/>
      <c r="D284" s="4"/>
      <c r="E284" s="504" t="s">
        <v>277</v>
      </c>
      <c r="F284" s="505"/>
      <c r="G284" s="505"/>
      <c r="H284" s="505"/>
      <c r="I284" s="505"/>
      <c r="J284" s="505"/>
      <c r="K284" s="594" t="s">
        <v>280</v>
      </c>
      <c r="L284" s="594"/>
      <c r="M284" s="594"/>
      <c r="N284" s="594"/>
      <c r="O284" s="594"/>
      <c r="P284" s="595"/>
      <c r="Q284" s="340" t="s">
        <v>183</v>
      </c>
      <c r="R284" s="341"/>
      <c r="S284" s="341"/>
      <c r="T284" s="342"/>
      <c r="U284" s="175">
        <v>21</v>
      </c>
      <c r="V284" s="176">
        <v>21</v>
      </c>
      <c r="W284" s="177"/>
      <c r="X284" s="12"/>
      <c r="Y284" s="12"/>
      <c r="Z284" s="12"/>
      <c r="AA284" s="12"/>
      <c r="AB284" s="350" t="s">
        <v>270</v>
      </c>
      <c r="AC284" s="351"/>
      <c r="AD284" s="351"/>
      <c r="AE284" s="351"/>
      <c r="AF284" s="351"/>
      <c r="AG284" s="352" t="s">
        <v>338</v>
      </c>
      <c r="AH284" s="352"/>
      <c r="AI284" s="352"/>
      <c r="AJ284" s="352"/>
      <c r="AK284" s="353"/>
      <c r="AL284" s="28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U284" s="4"/>
      <c r="BV284" s="4"/>
    </row>
    <row r="285" spans="3:74" ht="9.75" customHeight="1" thickTop="1">
      <c r="C285" s="4"/>
      <c r="D285" s="4"/>
      <c r="E285" s="500" t="s">
        <v>279</v>
      </c>
      <c r="F285" s="501"/>
      <c r="G285" s="501"/>
      <c r="H285" s="501"/>
      <c r="I285" s="501"/>
      <c r="J285" s="501"/>
      <c r="K285" s="596" t="s">
        <v>278</v>
      </c>
      <c r="L285" s="596"/>
      <c r="M285" s="596"/>
      <c r="N285" s="596"/>
      <c r="O285" s="596"/>
      <c r="P285" s="597"/>
      <c r="Q285" s="343"/>
      <c r="R285" s="344"/>
      <c r="S285" s="344"/>
      <c r="T285" s="345"/>
      <c r="U285" s="12"/>
      <c r="V285" s="12"/>
      <c r="W285" s="12"/>
      <c r="X285" s="12"/>
      <c r="Y285" s="12"/>
      <c r="Z285" s="12"/>
      <c r="AA285" s="12"/>
      <c r="AB285" s="346" t="s">
        <v>271</v>
      </c>
      <c r="AC285" s="347"/>
      <c r="AD285" s="347"/>
      <c r="AE285" s="347"/>
      <c r="AF285" s="347"/>
      <c r="AG285" s="348" t="s">
        <v>281</v>
      </c>
      <c r="AH285" s="348"/>
      <c r="AI285" s="348"/>
      <c r="AJ285" s="348"/>
      <c r="AK285" s="349"/>
      <c r="AL285" s="8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U285" s="4"/>
      <c r="BV285" s="4"/>
    </row>
    <row r="286" spans="3:74" ht="1.5" customHeight="1" thickBot="1">
      <c r="C286" s="11"/>
      <c r="D286" s="34"/>
      <c r="E286" s="34"/>
      <c r="F286" s="34"/>
      <c r="G286" s="34"/>
      <c r="H286" s="34"/>
      <c r="I286" s="35"/>
      <c r="J286" s="35"/>
      <c r="K286" s="35"/>
      <c r="L286" s="35"/>
      <c r="M286" s="28"/>
      <c r="N286" s="28"/>
      <c r="O286" s="28"/>
      <c r="P286" s="28"/>
      <c r="Q286" s="28"/>
      <c r="R286" s="8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U286" s="4"/>
      <c r="BV286" s="4"/>
    </row>
    <row r="287" spans="3:74" ht="9.75" customHeight="1">
      <c r="C287" s="403" t="s">
        <v>206</v>
      </c>
      <c r="D287" s="404"/>
      <c r="E287" s="407" t="str">
        <f>C289</f>
        <v>河野風吹</v>
      </c>
      <c r="F287" s="369"/>
      <c r="G287" s="369"/>
      <c r="H287" s="370"/>
      <c r="I287" s="297" t="str">
        <f>C292</f>
        <v>鈴木志歩</v>
      </c>
      <c r="J287" s="369"/>
      <c r="K287" s="369"/>
      <c r="L287" s="370"/>
      <c r="M287" s="297" t="str">
        <f>C295</f>
        <v>長原凪沙</v>
      </c>
      <c r="N287" s="369"/>
      <c r="O287" s="369"/>
      <c r="P287" s="370"/>
      <c r="Q287" s="297" t="str">
        <f>C298</f>
        <v>萩尾律奈</v>
      </c>
      <c r="R287" s="369"/>
      <c r="S287" s="369"/>
      <c r="T287" s="395"/>
      <c r="U287" s="396" t="s">
        <v>4</v>
      </c>
      <c r="V287" s="397"/>
      <c r="W287" s="397"/>
      <c r="X287" s="398"/>
      <c r="Y287" s="4"/>
      <c r="Z287" s="399" t="s">
        <v>6</v>
      </c>
      <c r="AA287" s="400"/>
      <c r="AB287" s="399" t="s">
        <v>7</v>
      </c>
      <c r="AC287" s="401"/>
      <c r="AD287" s="400"/>
      <c r="AE287" s="383" t="s">
        <v>8</v>
      </c>
      <c r="AF287" s="384"/>
      <c r="AG287" s="385"/>
      <c r="AM287" s="403" t="s">
        <v>207</v>
      </c>
      <c r="AN287" s="404"/>
      <c r="AO287" s="407" t="str">
        <f>AM289</f>
        <v>安部麗奈</v>
      </c>
      <c r="AP287" s="369"/>
      <c r="AQ287" s="369"/>
      <c r="AR287" s="370"/>
      <c r="AS287" s="297" t="str">
        <f>AM292</f>
        <v>山田春菜</v>
      </c>
      <c r="AT287" s="369"/>
      <c r="AU287" s="369"/>
      <c r="AV287" s="370"/>
      <c r="AW287" s="297" t="str">
        <f>AM295</f>
        <v>三木幸穂</v>
      </c>
      <c r="AX287" s="369"/>
      <c r="AY287" s="369"/>
      <c r="AZ287" s="370"/>
      <c r="BA287" s="297" t="str">
        <f>AM298</f>
        <v>笹野洋代</v>
      </c>
      <c r="BB287" s="369"/>
      <c r="BC287" s="369"/>
      <c r="BD287" s="395"/>
      <c r="BE287" s="396" t="s">
        <v>4</v>
      </c>
      <c r="BF287" s="397"/>
      <c r="BG287" s="397"/>
      <c r="BH287" s="398"/>
      <c r="BI287" s="4"/>
      <c r="BJ287" s="399" t="s">
        <v>6</v>
      </c>
      <c r="BK287" s="400"/>
      <c r="BL287" s="399" t="s">
        <v>7</v>
      </c>
      <c r="BM287" s="401"/>
      <c r="BN287" s="400"/>
      <c r="BO287" s="383" t="s">
        <v>8</v>
      </c>
      <c r="BP287" s="384"/>
      <c r="BQ287" s="385"/>
      <c r="BU287" s="4"/>
      <c r="BV287" s="4"/>
    </row>
    <row r="288" spans="3:74" ht="9.75" customHeight="1" thickBot="1">
      <c r="C288" s="405"/>
      <c r="D288" s="406"/>
      <c r="E288" s="408" t="str">
        <f>C290</f>
        <v>続木茉実</v>
      </c>
      <c r="F288" s="387"/>
      <c r="G288" s="387"/>
      <c r="H288" s="409"/>
      <c r="I288" s="386" t="str">
        <f>C293</f>
        <v>斎藤里央</v>
      </c>
      <c r="J288" s="387"/>
      <c r="K288" s="387"/>
      <c r="L288" s="409"/>
      <c r="M288" s="386" t="str">
        <f>C296</f>
        <v>信藤千乃</v>
      </c>
      <c r="N288" s="387"/>
      <c r="O288" s="387"/>
      <c r="P288" s="409"/>
      <c r="Q288" s="386" t="str">
        <f>C299</f>
        <v>村上ありさ</v>
      </c>
      <c r="R288" s="387"/>
      <c r="S288" s="387"/>
      <c r="T288" s="388"/>
      <c r="U288" s="389" t="s">
        <v>5</v>
      </c>
      <c r="V288" s="390"/>
      <c r="W288" s="390"/>
      <c r="X288" s="391"/>
      <c r="Y288" s="4"/>
      <c r="Z288" s="36" t="s">
        <v>9</v>
      </c>
      <c r="AA288" s="38" t="s">
        <v>10</v>
      </c>
      <c r="AB288" s="36" t="s">
        <v>184</v>
      </c>
      <c r="AC288" s="38" t="s">
        <v>11</v>
      </c>
      <c r="AD288" s="37" t="s">
        <v>12</v>
      </c>
      <c r="AE288" s="38" t="s">
        <v>16</v>
      </c>
      <c r="AF288" s="38" t="s">
        <v>11</v>
      </c>
      <c r="AG288" s="37" t="s">
        <v>12</v>
      </c>
      <c r="AM288" s="405"/>
      <c r="AN288" s="406"/>
      <c r="AO288" s="408" t="str">
        <f>AM290</f>
        <v>信藤美乃</v>
      </c>
      <c r="AP288" s="387"/>
      <c r="AQ288" s="387"/>
      <c r="AR288" s="409"/>
      <c r="AS288" s="386" t="str">
        <f>AM293</f>
        <v>曽我部優奈</v>
      </c>
      <c r="AT288" s="387"/>
      <c r="AU288" s="387"/>
      <c r="AV288" s="409"/>
      <c r="AW288" s="386" t="str">
        <f>AM296</f>
        <v>真鍋美優</v>
      </c>
      <c r="AX288" s="387"/>
      <c r="AY288" s="387"/>
      <c r="AZ288" s="409"/>
      <c r="BA288" s="386" t="str">
        <f>AM299</f>
        <v>加地幹</v>
      </c>
      <c r="BB288" s="387"/>
      <c r="BC288" s="387"/>
      <c r="BD288" s="388"/>
      <c r="BE288" s="389" t="s">
        <v>5</v>
      </c>
      <c r="BF288" s="390"/>
      <c r="BG288" s="390"/>
      <c r="BH288" s="391"/>
      <c r="BI288" s="4"/>
      <c r="BJ288" s="36" t="s">
        <v>9</v>
      </c>
      <c r="BK288" s="38" t="s">
        <v>10</v>
      </c>
      <c r="BL288" s="36" t="s">
        <v>184</v>
      </c>
      <c r="BM288" s="38" t="s">
        <v>11</v>
      </c>
      <c r="BN288" s="37" t="s">
        <v>12</v>
      </c>
      <c r="BO288" s="38" t="s">
        <v>16</v>
      </c>
      <c r="BP288" s="38" t="s">
        <v>11</v>
      </c>
      <c r="BQ288" s="37" t="s">
        <v>12</v>
      </c>
      <c r="BU288" s="4"/>
      <c r="BV288" s="4"/>
    </row>
    <row r="289" spans="3:74" ht="9.75" customHeight="1">
      <c r="C289" s="248" t="s">
        <v>109</v>
      </c>
      <c r="D289" s="249" t="s">
        <v>33</v>
      </c>
      <c r="E289" s="306"/>
      <c r="F289" s="300"/>
      <c r="G289" s="300"/>
      <c r="H289" s="301"/>
      <c r="I289" s="41">
        <v>21</v>
      </c>
      <c r="J289" s="42" t="str">
        <f>IF(I289="","","-")</f>
        <v>-</v>
      </c>
      <c r="K289" s="43">
        <v>18</v>
      </c>
      <c r="L289" s="299" t="str">
        <f>IF(I289&lt;&gt;"",IF(I289&gt;K289,IF(I290&gt;K290,"○",IF(I291&gt;K291,"○","×")),IF(I290&gt;K290,IF(I291&gt;K291,"○","×"),"×")),"")</f>
        <v>○</v>
      </c>
      <c r="M289" s="41">
        <v>21</v>
      </c>
      <c r="N289" s="44" t="str">
        <f aca="true" t="shared" si="56" ref="N289:N294">IF(M289="","","-")</f>
        <v>-</v>
      </c>
      <c r="O289" s="45">
        <v>18</v>
      </c>
      <c r="P289" s="299" t="str">
        <f>IF(M289&lt;&gt;"",IF(M289&gt;O289,IF(M290&gt;O290,"○",IF(M291&gt;O291,"○","×")),IF(M290&gt;O290,IF(M291&gt;O291,"○","×"),"×")),"")</f>
        <v>×</v>
      </c>
      <c r="Q289" s="46">
        <v>21</v>
      </c>
      <c r="R289" s="44" t="str">
        <f aca="true" t="shared" si="57" ref="R289:R297">IF(Q289="","","-")</f>
        <v>-</v>
      </c>
      <c r="S289" s="43">
        <v>5</v>
      </c>
      <c r="T289" s="402" t="str">
        <f>IF(Q289&lt;&gt;"",IF(Q289&gt;S289,IF(Q290&gt;S290,"○",IF(Q291&gt;S291,"○","×")),IF(Q290&gt;S290,IF(Q291&gt;S291,"○","×"),"×")),"")</f>
        <v>○</v>
      </c>
      <c r="U289" s="392" t="s">
        <v>254</v>
      </c>
      <c r="V289" s="393"/>
      <c r="W289" s="393"/>
      <c r="X289" s="394"/>
      <c r="Y289" s="4"/>
      <c r="Z289" s="47"/>
      <c r="AA289" s="29"/>
      <c r="AB289" s="48"/>
      <c r="AC289" s="49"/>
      <c r="AD289" s="50"/>
      <c r="AE289" s="29"/>
      <c r="AF289" s="29"/>
      <c r="AG289" s="51"/>
      <c r="AM289" s="248" t="s">
        <v>152</v>
      </c>
      <c r="AN289" s="249" t="s">
        <v>33</v>
      </c>
      <c r="AO289" s="306"/>
      <c r="AP289" s="300"/>
      <c r="AQ289" s="300"/>
      <c r="AR289" s="301"/>
      <c r="AS289" s="41">
        <v>21</v>
      </c>
      <c r="AT289" s="42" t="str">
        <f>IF(AS289="","","-")</f>
        <v>-</v>
      </c>
      <c r="AU289" s="43">
        <v>13</v>
      </c>
      <c r="AV289" s="299" t="str">
        <f>IF(AS289&lt;&gt;"",IF(AS289&gt;AU289,IF(AS290&gt;AU290,"○",IF(AS291&gt;AU291,"○","×")),IF(AS290&gt;AU290,IF(AS291&gt;AU291,"○","×"),"×")),"")</f>
        <v>○</v>
      </c>
      <c r="AW289" s="41">
        <v>16</v>
      </c>
      <c r="AX289" s="44" t="str">
        <f aca="true" t="shared" si="58" ref="AX289:AX294">IF(AW289="","","-")</f>
        <v>-</v>
      </c>
      <c r="AY289" s="45">
        <v>21</v>
      </c>
      <c r="AZ289" s="299" t="str">
        <f>IF(AW289&lt;&gt;"",IF(AW289&gt;AY289,IF(AW290&gt;AY290,"○",IF(AW291&gt;AY291,"○","×")),IF(AW290&gt;AY290,IF(AW291&gt;AY291,"○","×"),"×")),"")</f>
        <v>×</v>
      </c>
      <c r="BA289" s="46">
        <v>3</v>
      </c>
      <c r="BB289" s="44" t="str">
        <f aca="true" t="shared" si="59" ref="BB289:BB297">IF(BA289="","","-")</f>
        <v>-</v>
      </c>
      <c r="BC289" s="43">
        <v>21</v>
      </c>
      <c r="BD289" s="402" t="str">
        <f>IF(BA289&lt;&gt;"",IF(BA289&gt;BC289,IF(BA290&gt;BC290,"○",IF(BA291&gt;BC291,"○","×")),IF(BA290&gt;BC290,IF(BA291&gt;BC291,"○","×"),"×")),"")</f>
        <v>×</v>
      </c>
      <c r="BE289" s="392" t="s">
        <v>255</v>
      </c>
      <c r="BF289" s="393"/>
      <c r="BG289" s="393"/>
      <c r="BH289" s="394"/>
      <c r="BI289" s="4"/>
      <c r="BJ289" s="47"/>
      <c r="BK289" s="29"/>
      <c r="BL289" s="48"/>
      <c r="BM289" s="49"/>
      <c r="BN289" s="50"/>
      <c r="BO289" s="29"/>
      <c r="BP289" s="29"/>
      <c r="BQ289" s="51"/>
      <c r="BU289" s="4"/>
      <c r="BV289" s="4"/>
    </row>
    <row r="290" spans="3:74" ht="9.75" customHeight="1">
      <c r="C290" s="250" t="s">
        <v>110</v>
      </c>
      <c r="D290" s="251" t="s">
        <v>33</v>
      </c>
      <c r="E290" s="302"/>
      <c r="F290" s="361"/>
      <c r="G290" s="361"/>
      <c r="H290" s="362"/>
      <c r="I290" s="41">
        <v>21</v>
      </c>
      <c r="J290" s="42" t="str">
        <f>IF(I290="","","-")</f>
        <v>-</v>
      </c>
      <c r="K290" s="52">
        <v>13</v>
      </c>
      <c r="L290" s="321"/>
      <c r="M290" s="41">
        <v>15</v>
      </c>
      <c r="N290" s="42" t="str">
        <f t="shared" si="56"/>
        <v>-</v>
      </c>
      <c r="O290" s="43">
        <v>21</v>
      </c>
      <c r="P290" s="321"/>
      <c r="Q290" s="41">
        <v>21</v>
      </c>
      <c r="R290" s="42" t="str">
        <f t="shared" si="57"/>
        <v>-</v>
      </c>
      <c r="S290" s="43">
        <v>16</v>
      </c>
      <c r="T290" s="366"/>
      <c r="U290" s="380"/>
      <c r="V290" s="381"/>
      <c r="W290" s="381"/>
      <c r="X290" s="382"/>
      <c r="Y290" s="4"/>
      <c r="Z290" s="47">
        <f>COUNTIF(E289:T291,"○")</f>
        <v>2</v>
      </c>
      <c r="AA290" s="29">
        <f>COUNTIF(E289:T291,"×")</f>
        <v>1</v>
      </c>
      <c r="AB290" s="53">
        <f>(IF((E289&gt;G289),1,0))+(IF((E290&gt;G290),1,0))+(IF((E291&gt;G291),1,0))+(IF((I289&gt;K289),1,0))+(IF((I290&gt;K290),1,0))+(IF((I291&gt;K291),1,0))+(IF((M289&gt;O289),1,0))+(IF((M290&gt;O290),1,0))+(IF((M291&gt;O291),1,0))+(IF((Q289&gt;S289),1,0))+(IF((Q290&gt;S290),1,0))+(IF((Q291&gt;S291),1,0))</f>
        <v>5</v>
      </c>
      <c r="AC290" s="54">
        <f>(IF((E289&lt;G289),1,0))+(IF((E290&lt;G290),1,0))+(IF((E291&lt;G291),1,0))+(IF((I289&lt;K289),1,0))+(IF((I290&lt;K290),1,0))+(IF((I291&lt;K291),1,0))+(IF((M289&lt;O289),1,0))+(IF((M290&lt;O290),1,0))+(IF((M291&lt;O291),1,0))+(IF((Q289&lt;S289),1,0))+(IF((Q290&lt;S290),1,0))+(IF((Q291&lt;S291),1,0))</f>
        <v>2</v>
      </c>
      <c r="AD290" s="55">
        <f>AB290-AC290</f>
        <v>3</v>
      </c>
      <c r="AE290" s="29">
        <f>SUM(E289:E291,I289:I291,M289:M291,Q289:Q291)</f>
        <v>138</v>
      </c>
      <c r="AF290" s="29">
        <f>SUM(G289:G291,K289:K291,O289:O291,S289:S291)</f>
        <v>112</v>
      </c>
      <c r="AG290" s="51">
        <f>AE290-AF290</f>
        <v>26</v>
      </c>
      <c r="AM290" s="250" t="s">
        <v>153</v>
      </c>
      <c r="AN290" s="251" t="s">
        <v>373</v>
      </c>
      <c r="AO290" s="302"/>
      <c r="AP290" s="361"/>
      <c r="AQ290" s="361"/>
      <c r="AR290" s="362"/>
      <c r="AS290" s="41">
        <v>19</v>
      </c>
      <c r="AT290" s="42" t="str">
        <f>IF(AS290="","","-")</f>
        <v>-</v>
      </c>
      <c r="AU290" s="52">
        <v>21</v>
      </c>
      <c r="AV290" s="321"/>
      <c r="AW290" s="41">
        <v>20</v>
      </c>
      <c r="AX290" s="42" t="str">
        <f t="shared" si="58"/>
        <v>-</v>
      </c>
      <c r="AY290" s="43">
        <v>21</v>
      </c>
      <c r="AZ290" s="321"/>
      <c r="BA290" s="41">
        <v>3</v>
      </c>
      <c r="BB290" s="42" t="str">
        <f t="shared" si="59"/>
        <v>-</v>
      </c>
      <c r="BC290" s="43">
        <v>21</v>
      </c>
      <c r="BD290" s="366"/>
      <c r="BE290" s="380"/>
      <c r="BF290" s="381"/>
      <c r="BG290" s="381"/>
      <c r="BH290" s="382"/>
      <c r="BI290" s="4"/>
      <c r="BJ290" s="47">
        <f>COUNTIF(AO289:BD291,"○")</f>
        <v>1</v>
      </c>
      <c r="BK290" s="29">
        <f>COUNTIF(AO289:BD291,"×")</f>
        <v>2</v>
      </c>
      <c r="BL290" s="53">
        <f>(IF((AO289&gt;AQ289),1,0))+(IF((AO290&gt;AQ290),1,0))+(IF((AO291&gt;AQ291),1,0))+(IF((AS289&gt;AU289),1,0))+(IF((AS290&gt;AU290),1,0))+(IF((AS291&gt;AU291),1,0))+(IF((AW289&gt;AY289),1,0))+(IF((AW290&gt;AY290),1,0))+(IF((AW291&gt;AY291),1,0))+(IF((BA289&gt;BC289),1,0))+(IF((BA290&gt;BC290),1,0))+(IF((BA291&gt;BC291),1,0))</f>
        <v>2</v>
      </c>
      <c r="BM290" s="54">
        <f>(IF((AO289&lt;AQ289),1,0))+(IF((AO290&lt;AQ290),1,0))+(IF((AO291&lt;AQ291),1,0))+(IF((AS289&lt;AU289),1,0))+(IF((AS290&lt;AU290),1,0))+(IF((AS291&lt;AU291),1,0))+(IF((AW289&lt;AY289),1,0))+(IF((AW290&lt;AY290),1,0))+(IF((AW291&lt;AY291),1,0))+(IF((BA289&lt;BC289),1,0))+(IF((BA290&lt;BC290),1,0))+(IF((BA291&lt;BC291),1,0))</f>
        <v>5</v>
      </c>
      <c r="BN290" s="55">
        <f>BL290-BM290</f>
        <v>-3</v>
      </c>
      <c r="BO290" s="29">
        <f>SUM(AO289:AO291,AS289:AS291,AW289:AW291,BA289:BA291)</f>
        <v>103</v>
      </c>
      <c r="BP290" s="29">
        <f>SUM(AQ289:AQ291,AU289:AU291,AY289:AY291,BC289:BC291)</f>
        <v>136</v>
      </c>
      <c r="BQ290" s="51">
        <f>BO290-BP290</f>
        <v>-33</v>
      </c>
      <c r="BU290" s="4"/>
      <c r="BV290" s="4"/>
    </row>
    <row r="291" spans="3:74" ht="9.75" customHeight="1">
      <c r="C291" s="250"/>
      <c r="D291" s="252"/>
      <c r="E291" s="298"/>
      <c r="F291" s="364"/>
      <c r="G291" s="364"/>
      <c r="H291" s="365"/>
      <c r="I291" s="56"/>
      <c r="J291" s="42">
        <f>IF(I291="","","-")</f>
      </c>
      <c r="K291" s="57"/>
      <c r="L291" s="322"/>
      <c r="M291" s="56">
        <v>18</v>
      </c>
      <c r="N291" s="58" t="str">
        <f t="shared" si="56"/>
        <v>-</v>
      </c>
      <c r="O291" s="57">
        <v>21</v>
      </c>
      <c r="P291" s="321"/>
      <c r="Q291" s="56"/>
      <c r="R291" s="58">
        <f t="shared" si="57"/>
      </c>
      <c r="S291" s="57"/>
      <c r="T291" s="366"/>
      <c r="U291" s="59">
        <f>Z290</f>
        <v>2</v>
      </c>
      <c r="V291" s="60" t="s">
        <v>15</v>
      </c>
      <c r="W291" s="60">
        <f>AA290</f>
        <v>1</v>
      </c>
      <c r="X291" s="61" t="s">
        <v>10</v>
      </c>
      <c r="Y291" s="4"/>
      <c r="Z291" s="47"/>
      <c r="AA291" s="29"/>
      <c r="AB291" s="47"/>
      <c r="AC291" s="29"/>
      <c r="AD291" s="51"/>
      <c r="AE291" s="29"/>
      <c r="AF291" s="29"/>
      <c r="AG291" s="51"/>
      <c r="AM291" s="250"/>
      <c r="AN291" s="252"/>
      <c r="AO291" s="298"/>
      <c r="AP291" s="364"/>
      <c r="AQ291" s="364"/>
      <c r="AR291" s="365"/>
      <c r="AS291" s="56">
        <v>21</v>
      </c>
      <c r="AT291" s="42" t="str">
        <f>IF(AS291="","","-")</f>
        <v>-</v>
      </c>
      <c r="AU291" s="57">
        <v>18</v>
      </c>
      <c r="AV291" s="322"/>
      <c r="AW291" s="56"/>
      <c r="AX291" s="58">
        <f t="shared" si="58"/>
      </c>
      <c r="AY291" s="57"/>
      <c r="AZ291" s="321"/>
      <c r="BA291" s="56"/>
      <c r="BB291" s="58">
        <f t="shared" si="59"/>
      </c>
      <c r="BC291" s="57"/>
      <c r="BD291" s="366"/>
      <c r="BE291" s="59">
        <f>BJ290</f>
        <v>1</v>
      </c>
      <c r="BF291" s="60" t="s">
        <v>15</v>
      </c>
      <c r="BG291" s="60">
        <f>BK290</f>
        <v>2</v>
      </c>
      <c r="BH291" s="61" t="s">
        <v>10</v>
      </c>
      <c r="BI291" s="4"/>
      <c r="BJ291" s="47"/>
      <c r="BK291" s="29"/>
      <c r="BL291" s="47"/>
      <c r="BM291" s="29"/>
      <c r="BN291" s="51"/>
      <c r="BO291" s="29"/>
      <c r="BP291" s="29"/>
      <c r="BQ291" s="51"/>
      <c r="BU291" s="4"/>
      <c r="BV291" s="4"/>
    </row>
    <row r="292" spans="3:74" ht="9.75" customHeight="1">
      <c r="C292" s="253" t="s">
        <v>113</v>
      </c>
      <c r="D292" s="254" t="s">
        <v>33</v>
      </c>
      <c r="E292" s="62">
        <f>IF(K289="","",K289)</f>
        <v>18</v>
      </c>
      <c r="F292" s="42" t="str">
        <f aca="true" t="shared" si="60" ref="F292:F300">IF(E292="","","-")</f>
        <v>-</v>
      </c>
      <c r="G292" s="63">
        <f>IF(I289="","",I289)</f>
        <v>21</v>
      </c>
      <c r="H292" s="354" t="str">
        <f>IF(L289="","",IF(L289="○","×",IF(L289="×","○")))</f>
        <v>×</v>
      </c>
      <c r="I292" s="357"/>
      <c r="J292" s="358"/>
      <c r="K292" s="358"/>
      <c r="L292" s="359"/>
      <c r="M292" s="41">
        <v>5</v>
      </c>
      <c r="N292" s="42" t="str">
        <f t="shared" si="56"/>
        <v>-</v>
      </c>
      <c r="O292" s="43">
        <v>21</v>
      </c>
      <c r="P292" s="368" t="str">
        <f>IF(M292&lt;&gt;"",IF(M292&gt;O292,IF(M293&gt;O293,"○",IF(M294&gt;O294,"○","×")),IF(M293&gt;O293,IF(M294&gt;O294,"○","×"),"×")),"")</f>
        <v>×</v>
      </c>
      <c r="Q292" s="41">
        <v>21</v>
      </c>
      <c r="R292" s="42" t="str">
        <f t="shared" si="57"/>
        <v>-</v>
      </c>
      <c r="S292" s="43">
        <v>14</v>
      </c>
      <c r="T292" s="323" t="str">
        <f>IF(Q292&lt;&gt;"",IF(Q292&gt;S292,IF(Q293&gt;S293,"○",IF(Q294&gt;S294,"○","×")),IF(Q293&gt;S293,IF(Q294&gt;S294,"○","×"),"×")),"")</f>
        <v>○</v>
      </c>
      <c r="U292" s="377" t="s">
        <v>255</v>
      </c>
      <c r="V292" s="378"/>
      <c r="W292" s="378"/>
      <c r="X292" s="379"/>
      <c r="Y292" s="4"/>
      <c r="Z292" s="48"/>
      <c r="AA292" s="49"/>
      <c r="AB292" s="48"/>
      <c r="AC292" s="49"/>
      <c r="AD292" s="50"/>
      <c r="AE292" s="49"/>
      <c r="AF292" s="49"/>
      <c r="AG292" s="50"/>
      <c r="AM292" s="253" t="s">
        <v>115</v>
      </c>
      <c r="AN292" s="254" t="s">
        <v>33</v>
      </c>
      <c r="AO292" s="62">
        <f>IF(AU289="","",AU289)</f>
        <v>13</v>
      </c>
      <c r="AP292" s="42" t="str">
        <f aca="true" t="shared" si="61" ref="AP292:AP300">IF(AO292="","","-")</f>
        <v>-</v>
      </c>
      <c r="AQ292" s="63">
        <f>IF(AS289="","",AS289)</f>
        <v>21</v>
      </c>
      <c r="AR292" s="354" t="str">
        <f>IF(AV289="","",IF(AV289="○","×",IF(AV289="×","○")))</f>
        <v>×</v>
      </c>
      <c r="AS292" s="357"/>
      <c r="AT292" s="358"/>
      <c r="AU292" s="358"/>
      <c r="AV292" s="359"/>
      <c r="AW292" s="41">
        <v>19</v>
      </c>
      <c r="AX292" s="42" t="str">
        <f t="shared" si="58"/>
        <v>-</v>
      </c>
      <c r="AY292" s="43">
        <v>21</v>
      </c>
      <c r="AZ292" s="368" t="str">
        <f>IF(AW292&lt;&gt;"",IF(AW292&gt;AY292,IF(AW293&gt;AY293,"○",IF(AW294&gt;AY294,"○","×")),IF(AW293&gt;AY293,IF(AW294&gt;AY294,"○","×"),"×")),"")</f>
        <v>×</v>
      </c>
      <c r="BA292" s="41">
        <v>11</v>
      </c>
      <c r="BB292" s="42" t="str">
        <f t="shared" si="59"/>
        <v>-</v>
      </c>
      <c r="BC292" s="43">
        <v>21</v>
      </c>
      <c r="BD292" s="323" t="str">
        <f>IF(BA292&lt;&gt;"",IF(BA292&gt;BC292,IF(BA293&gt;BC293,"○",IF(BA294&gt;BC294,"○","×")),IF(BA293&gt;BC293,IF(BA294&gt;BC294,"○","×"),"×")),"")</f>
        <v>×</v>
      </c>
      <c r="BE292" s="377" t="s">
        <v>259</v>
      </c>
      <c r="BF292" s="378"/>
      <c r="BG292" s="378"/>
      <c r="BH292" s="379"/>
      <c r="BI292" s="4"/>
      <c r="BJ292" s="48"/>
      <c r="BK292" s="49"/>
      <c r="BL292" s="48"/>
      <c r="BM292" s="49"/>
      <c r="BN292" s="50"/>
      <c r="BO292" s="49"/>
      <c r="BP292" s="49"/>
      <c r="BQ292" s="50"/>
      <c r="BU292" s="4"/>
      <c r="BV292" s="4"/>
    </row>
    <row r="293" spans="3:74" ht="9.75" customHeight="1">
      <c r="C293" s="250" t="s">
        <v>114</v>
      </c>
      <c r="D293" s="255" t="s">
        <v>33</v>
      </c>
      <c r="E293" s="62">
        <f>IF(K290="","",K290)</f>
        <v>13</v>
      </c>
      <c r="F293" s="42" t="str">
        <f t="shared" si="60"/>
        <v>-</v>
      </c>
      <c r="G293" s="63">
        <f>IF(I290="","",I290)</f>
        <v>21</v>
      </c>
      <c r="H293" s="355" t="str">
        <f>IF(J290="","",J290)</f>
        <v>-</v>
      </c>
      <c r="I293" s="360"/>
      <c r="J293" s="361"/>
      <c r="K293" s="361"/>
      <c r="L293" s="362"/>
      <c r="M293" s="41">
        <v>19</v>
      </c>
      <c r="N293" s="42" t="str">
        <f t="shared" si="56"/>
        <v>-</v>
      </c>
      <c r="O293" s="43">
        <v>21</v>
      </c>
      <c r="P293" s="321"/>
      <c r="Q293" s="41">
        <v>21</v>
      </c>
      <c r="R293" s="42" t="str">
        <f t="shared" si="57"/>
        <v>-</v>
      </c>
      <c r="S293" s="43">
        <v>13</v>
      </c>
      <c r="T293" s="366"/>
      <c r="U293" s="380"/>
      <c r="V293" s="381"/>
      <c r="W293" s="381"/>
      <c r="X293" s="382"/>
      <c r="Y293" s="4"/>
      <c r="Z293" s="47">
        <f>COUNTIF(E292:T294,"○")</f>
        <v>1</v>
      </c>
      <c r="AA293" s="29">
        <f>COUNTIF(E292:T294,"×")</f>
        <v>2</v>
      </c>
      <c r="AB293" s="53">
        <f>(IF((E292&gt;G292),1,0))+(IF((E293&gt;G293),1,0))+(IF((E294&gt;G294),1,0))+(IF((I292&gt;K292),1,0))+(IF((I293&gt;K293),1,0))+(IF((I294&gt;K294),1,0))+(IF((M292&gt;O292),1,0))+(IF((M293&gt;O293),1,0))+(IF((M294&gt;O294),1,0))+(IF((Q292&gt;S292),1,0))+(IF((Q293&gt;S293),1,0))+(IF((Q294&gt;S294),1,0))</f>
        <v>2</v>
      </c>
      <c r="AC293" s="54">
        <f>(IF((E292&lt;G292),1,0))+(IF((E293&lt;G293),1,0))+(IF((E294&lt;G294),1,0))+(IF((I292&lt;K292),1,0))+(IF((I293&lt;K293),1,0))+(IF((I294&lt;K294),1,0))+(IF((M292&lt;O292),1,0))+(IF((M293&lt;O293),1,0))+(IF((M294&lt;O294),1,0))+(IF((Q292&lt;S292),1,0))+(IF((Q293&lt;S293),1,0))+(IF((Q294&lt;S294),1,0))</f>
        <v>4</v>
      </c>
      <c r="AD293" s="55">
        <f>AB293-AC293</f>
        <v>-2</v>
      </c>
      <c r="AE293" s="29">
        <f>SUM(E292:E294,I292:I294,M292:M294,Q292:Q294)</f>
        <v>97</v>
      </c>
      <c r="AF293" s="29">
        <f>SUM(G292:G294,K292:K294,O292:O294,S292:S294)</f>
        <v>111</v>
      </c>
      <c r="AG293" s="51">
        <f>AE293-AF293</f>
        <v>-14</v>
      </c>
      <c r="AM293" s="250" t="s">
        <v>116</v>
      </c>
      <c r="AN293" s="255" t="s">
        <v>33</v>
      </c>
      <c r="AO293" s="62">
        <f>IF(AU290="","",AU290)</f>
        <v>21</v>
      </c>
      <c r="AP293" s="42" t="str">
        <f t="shared" si="61"/>
        <v>-</v>
      </c>
      <c r="AQ293" s="63">
        <f>IF(AS290="","",AS290)</f>
        <v>19</v>
      </c>
      <c r="AR293" s="355" t="str">
        <f>IF(AT290="","",AT290)</f>
        <v>-</v>
      </c>
      <c r="AS293" s="360"/>
      <c r="AT293" s="361"/>
      <c r="AU293" s="361"/>
      <c r="AV293" s="362"/>
      <c r="AW293" s="41">
        <v>21</v>
      </c>
      <c r="AX293" s="42" t="str">
        <f t="shared" si="58"/>
        <v>-</v>
      </c>
      <c r="AY293" s="43">
        <v>19</v>
      </c>
      <c r="AZ293" s="321"/>
      <c r="BA293" s="41">
        <v>6</v>
      </c>
      <c r="BB293" s="42" t="str">
        <f t="shared" si="59"/>
        <v>-</v>
      </c>
      <c r="BC293" s="43">
        <v>21</v>
      </c>
      <c r="BD293" s="366"/>
      <c r="BE293" s="380"/>
      <c r="BF293" s="381"/>
      <c r="BG293" s="381"/>
      <c r="BH293" s="382"/>
      <c r="BI293" s="4"/>
      <c r="BJ293" s="47">
        <f>COUNTIF(AO292:BD294,"○")</f>
        <v>0</v>
      </c>
      <c r="BK293" s="29">
        <f>COUNTIF(AO292:BD294,"×")</f>
        <v>3</v>
      </c>
      <c r="BL293" s="53">
        <f>(IF((AO292&gt;AQ292),1,0))+(IF((AO293&gt;AQ293),1,0))+(IF((AO294&gt;AQ294),1,0))+(IF((AS292&gt;AU292),1,0))+(IF((AS293&gt;AU293),1,0))+(IF((AS294&gt;AU294),1,0))+(IF((AW292&gt;AY292),1,0))+(IF((AW293&gt;AY293),1,0))+(IF((AW294&gt;AY294),1,0))+(IF((BA292&gt;BC292),1,0))+(IF((BA293&gt;BC293),1,0))+(IF((BA294&gt;BC294),1,0))</f>
        <v>2</v>
      </c>
      <c r="BM293" s="54">
        <f>(IF((AO292&lt;AQ292),1,0))+(IF((AO293&lt;AQ293),1,0))+(IF((AO294&lt;AQ294),1,0))+(IF((AS292&lt;AU292),1,0))+(IF((AS293&lt;AU293),1,0))+(IF((AS294&lt;AU294),1,0))+(IF((AW292&lt;AY292),1,0))+(IF((AW293&lt;AY293),1,0))+(IF((AW294&lt;AY294),1,0))+(IF((BA292&lt;BC292),1,0))+(IF((BA293&lt;BC293),1,0))+(IF((BA294&lt;BC294),1,0))</f>
        <v>6</v>
      </c>
      <c r="BN293" s="55">
        <f>BL293-BM293</f>
        <v>-4</v>
      </c>
      <c r="BO293" s="29">
        <f>SUM(AO292:AO294,AS292:AS294,AW292:AW294,BA292:BA294)</f>
        <v>125</v>
      </c>
      <c r="BP293" s="29">
        <f>SUM(AQ292:AQ294,AU292:AU294,AY292:AY294,BC292:BC294)</f>
        <v>164</v>
      </c>
      <c r="BQ293" s="51">
        <f>BO293-BP293</f>
        <v>-39</v>
      </c>
      <c r="BU293" s="4"/>
      <c r="BV293" s="4"/>
    </row>
    <row r="294" spans="3:74" ht="9.75" customHeight="1">
      <c r="C294" s="256"/>
      <c r="D294" s="257"/>
      <c r="E294" s="64">
        <f>IF(K291="","",K291)</f>
      </c>
      <c r="F294" s="42">
        <f t="shared" si="60"/>
      </c>
      <c r="G294" s="65">
        <f>IF(I291="","",I291)</f>
      </c>
      <c r="H294" s="356">
        <f>IF(J291="","",J291)</f>
      </c>
      <c r="I294" s="363"/>
      <c r="J294" s="364"/>
      <c r="K294" s="364"/>
      <c r="L294" s="365"/>
      <c r="M294" s="56"/>
      <c r="N294" s="42">
        <f t="shared" si="56"/>
      </c>
      <c r="O294" s="57"/>
      <c r="P294" s="322"/>
      <c r="Q294" s="56"/>
      <c r="R294" s="58">
        <f t="shared" si="57"/>
      </c>
      <c r="S294" s="57"/>
      <c r="T294" s="367"/>
      <c r="U294" s="59">
        <f>Z293</f>
        <v>1</v>
      </c>
      <c r="V294" s="60" t="s">
        <v>15</v>
      </c>
      <c r="W294" s="60">
        <f>AA293</f>
        <v>2</v>
      </c>
      <c r="X294" s="61" t="s">
        <v>10</v>
      </c>
      <c r="Y294" s="4"/>
      <c r="Z294" s="66"/>
      <c r="AA294" s="67"/>
      <c r="AB294" s="66"/>
      <c r="AC294" s="67"/>
      <c r="AD294" s="68"/>
      <c r="AE294" s="67"/>
      <c r="AF294" s="67"/>
      <c r="AG294" s="68"/>
      <c r="AM294" s="256"/>
      <c r="AN294" s="257"/>
      <c r="AO294" s="64">
        <f>IF(AU291="","",AU291)</f>
        <v>18</v>
      </c>
      <c r="AP294" s="42" t="str">
        <f t="shared" si="61"/>
        <v>-</v>
      </c>
      <c r="AQ294" s="65">
        <f>IF(AS291="","",AS291)</f>
        <v>21</v>
      </c>
      <c r="AR294" s="356" t="str">
        <f>IF(AT291="","",AT291)</f>
        <v>-</v>
      </c>
      <c r="AS294" s="363"/>
      <c r="AT294" s="364"/>
      <c r="AU294" s="364"/>
      <c r="AV294" s="365"/>
      <c r="AW294" s="56">
        <v>16</v>
      </c>
      <c r="AX294" s="42" t="str">
        <f t="shared" si="58"/>
        <v>-</v>
      </c>
      <c r="AY294" s="57">
        <v>21</v>
      </c>
      <c r="AZ294" s="322"/>
      <c r="BA294" s="56"/>
      <c r="BB294" s="58">
        <f t="shared" si="59"/>
      </c>
      <c r="BC294" s="57"/>
      <c r="BD294" s="367"/>
      <c r="BE294" s="59">
        <f>BJ293</f>
        <v>0</v>
      </c>
      <c r="BF294" s="60" t="s">
        <v>15</v>
      </c>
      <c r="BG294" s="60">
        <f>BK293</f>
        <v>3</v>
      </c>
      <c r="BH294" s="61" t="s">
        <v>10</v>
      </c>
      <c r="BI294" s="4"/>
      <c r="BJ294" s="66"/>
      <c r="BK294" s="67"/>
      <c r="BL294" s="66"/>
      <c r="BM294" s="67"/>
      <c r="BN294" s="68"/>
      <c r="BO294" s="67"/>
      <c r="BP294" s="67"/>
      <c r="BQ294" s="68"/>
      <c r="BU294" s="4"/>
      <c r="BV294" s="4"/>
    </row>
    <row r="295" spans="3:69" ht="9.75" customHeight="1">
      <c r="C295" s="253" t="s">
        <v>154</v>
      </c>
      <c r="D295" s="254" t="s">
        <v>372</v>
      </c>
      <c r="E295" s="62">
        <f>IF(O289="","",O289)</f>
        <v>18</v>
      </c>
      <c r="F295" s="69" t="str">
        <f t="shared" si="60"/>
        <v>-</v>
      </c>
      <c r="G295" s="63">
        <f>IF(M289="","",M289)</f>
        <v>21</v>
      </c>
      <c r="H295" s="354" t="str">
        <f>IF(P289="","",IF(P289="○","×",IF(P289="×","○")))</f>
        <v>○</v>
      </c>
      <c r="I295" s="70">
        <f>IF(O292="","",O292)</f>
        <v>21</v>
      </c>
      <c r="J295" s="42" t="str">
        <f aca="true" t="shared" si="62" ref="J295:J300">IF(I295="","","-")</f>
        <v>-</v>
      </c>
      <c r="K295" s="63">
        <f>IF(M292="","",M292)</f>
        <v>5</v>
      </c>
      <c r="L295" s="354" t="str">
        <f>IF(P292="","",IF(P292="○","×",IF(P292="×","○")))</f>
        <v>○</v>
      </c>
      <c r="M295" s="357"/>
      <c r="N295" s="358"/>
      <c r="O295" s="358"/>
      <c r="P295" s="359"/>
      <c r="Q295" s="41">
        <v>21</v>
      </c>
      <c r="R295" s="42" t="str">
        <f t="shared" si="57"/>
        <v>-</v>
      </c>
      <c r="S295" s="43">
        <v>14</v>
      </c>
      <c r="T295" s="366" t="str">
        <f>IF(Q295&lt;&gt;"",IF(Q295&gt;S295,IF(Q296&gt;S296,"○",IF(Q297&gt;S297,"○","×")),IF(Q296&gt;S296,IF(Q297&gt;S297,"○","×"),"×")),"")</f>
        <v>○</v>
      </c>
      <c r="U295" s="377" t="s">
        <v>253</v>
      </c>
      <c r="V295" s="378"/>
      <c r="W295" s="378"/>
      <c r="X295" s="379"/>
      <c r="Y295" s="4"/>
      <c r="Z295" s="47"/>
      <c r="AA295" s="29"/>
      <c r="AB295" s="47"/>
      <c r="AC295" s="29"/>
      <c r="AD295" s="51"/>
      <c r="AE295" s="29"/>
      <c r="AF295" s="29"/>
      <c r="AG295" s="51"/>
      <c r="AM295" s="253" t="s">
        <v>117</v>
      </c>
      <c r="AN295" s="254" t="s">
        <v>33</v>
      </c>
      <c r="AO295" s="62">
        <f>IF(AY289="","",AY289)</f>
        <v>21</v>
      </c>
      <c r="AP295" s="69" t="str">
        <f t="shared" si="61"/>
        <v>-</v>
      </c>
      <c r="AQ295" s="63">
        <f>IF(AW289="","",AW289)</f>
        <v>16</v>
      </c>
      <c r="AR295" s="354" t="str">
        <f>IF(AZ289="","",IF(AZ289="○","×",IF(AZ289="×","○")))</f>
        <v>○</v>
      </c>
      <c r="AS295" s="70">
        <f>IF(AY292="","",AY292)</f>
        <v>21</v>
      </c>
      <c r="AT295" s="42" t="str">
        <f aca="true" t="shared" si="63" ref="AT295:AT300">IF(AS295="","","-")</f>
        <v>-</v>
      </c>
      <c r="AU295" s="63">
        <f>IF(AW292="","",AW292)</f>
        <v>19</v>
      </c>
      <c r="AV295" s="354" t="str">
        <f>IF(AZ292="","",IF(AZ292="○","×",IF(AZ292="×","○")))</f>
        <v>○</v>
      </c>
      <c r="AW295" s="357"/>
      <c r="AX295" s="358"/>
      <c r="AY295" s="358"/>
      <c r="AZ295" s="359"/>
      <c r="BA295" s="41">
        <v>2</v>
      </c>
      <c r="BB295" s="42" t="str">
        <f t="shared" si="59"/>
        <v>-</v>
      </c>
      <c r="BC295" s="43">
        <v>21</v>
      </c>
      <c r="BD295" s="366" t="str">
        <f>IF(BA295&lt;&gt;"",IF(BA295&gt;BC295,IF(BA296&gt;BC296,"○",IF(BA297&gt;BC297,"○","×")),IF(BA296&gt;BC296,IF(BA297&gt;BC297,"○","×"),"×")),"")</f>
        <v>×</v>
      </c>
      <c r="BE295" s="377" t="s">
        <v>254</v>
      </c>
      <c r="BF295" s="378"/>
      <c r="BG295" s="378"/>
      <c r="BH295" s="379"/>
      <c r="BI295" s="4"/>
      <c r="BJ295" s="47"/>
      <c r="BK295" s="29"/>
      <c r="BL295" s="47"/>
      <c r="BM295" s="29"/>
      <c r="BN295" s="51"/>
      <c r="BO295" s="29"/>
      <c r="BP295" s="29"/>
      <c r="BQ295" s="51"/>
    </row>
    <row r="296" spans="3:69" ht="9.75" customHeight="1">
      <c r="C296" s="250" t="s">
        <v>155</v>
      </c>
      <c r="D296" s="255" t="s">
        <v>373</v>
      </c>
      <c r="E296" s="62">
        <f>IF(O290="","",O290)</f>
        <v>21</v>
      </c>
      <c r="F296" s="42" t="str">
        <f t="shared" si="60"/>
        <v>-</v>
      </c>
      <c r="G296" s="63">
        <f>IF(M290="","",M290)</f>
        <v>15</v>
      </c>
      <c r="H296" s="355">
        <f>IF(J293="","",J293)</f>
      </c>
      <c r="I296" s="70">
        <f>IF(O293="","",O293)</f>
        <v>21</v>
      </c>
      <c r="J296" s="42" t="str">
        <f t="shared" si="62"/>
        <v>-</v>
      </c>
      <c r="K296" s="63">
        <f>IF(M293="","",M293)</f>
        <v>19</v>
      </c>
      <c r="L296" s="355" t="str">
        <f>IF(N293="","",N293)</f>
        <v>-</v>
      </c>
      <c r="M296" s="360"/>
      <c r="N296" s="361"/>
      <c r="O296" s="361"/>
      <c r="P296" s="362"/>
      <c r="Q296" s="41">
        <v>21</v>
      </c>
      <c r="R296" s="42" t="str">
        <f t="shared" si="57"/>
        <v>-</v>
      </c>
      <c r="S296" s="43">
        <v>10</v>
      </c>
      <c r="T296" s="366"/>
      <c r="U296" s="380"/>
      <c r="V296" s="381"/>
      <c r="W296" s="381"/>
      <c r="X296" s="382"/>
      <c r="Y296" s="4"/>
      <c r="Z296" s="47">
        <f>COUNTIF(E295:T297,"○")</f>
        <v>3</v>
      </c>
      <c r="AA296" s="29">
        <f>COUNTIF(E295:T297,"×")</f>
        <v>0</v>
      </c>
      <c r="AB296" s="53">
        <f>(IF((E295&gt;G295),1,0))+(IF((E296&gt;G296),1,0))+(IF((E297&gt;G297),1,0))+(IF((I295&gt;K295),1,0))+(IF((I296&gt;K296),1,0))+(IF((I297&gt;K297),1,0))+(IF((M295&gt;O295),1,0))+(IF((M296&gt;O296),1,0))+(IF((M297&gt;O297),1,0))+(IF((Q295&gt;S295),1,0))+(IF((Q296&gt;S296),1,0))+(IF((Q297&gt;S297),1,0))</f>
        <v>6</v>
      </c>
      <c r="AC296" s="54">
        <f>(IF((E295&lt;G295),1,0))+(IF((E296&lt;G296),1,0))+(IF((E297&lt;G297),1,0))+(IF((I295&lt;K295),1,0))+(IF((I296&lt;K296),1,0))+(IF((I297&lt;K297),1,0))+(IF((M295&lt;O295),1,0))+(IF((M296&lt;O296),1,0))+(IF((M297&lt;O297),1,0))+(IF((Q295&lt;S295),1,0))+(IF((Q296&lt;S296),1,0))+(IF((Q297&lt;S297),1,0))</f>
        <v>1</v>
      </c>
      <c r="AD296" s="55">
        <f>AB296-AC296</f>
        <v>5</v>
      </c>
      <c r="AE296" s="29">
        <f>SUM(E295:E297,I295:I297,M295:M297,Q295:Q297)</f>
        <v>144</v>
      </c>
      <c r="AF296" s="29">
        <f>SUM(G295:G297,K295:K297,O295:O297,S295:S297)</f>
        <v>102</v>
      </c>
      <c r="AG296" s="51">
        <f>AE296-AF296</f>
        <v>42</v>
      </c>
      <c r="AM296" s="250" t="s">
        <v>118</v>
      </c>
      <c r="AN296" s="255" t="s">
        <v>33</v>
      </c>
      <c r="AO296" s="62">
        <f>IF(AY290="","",AY290)</f>
        <v>21</v>
      </c>
      <c r="AP296" s="42" t="str">
        <f t="shared" si="61"/>
        <v>-</v>
      </c>
      <c r="AQ296" s="63">
        <f>IF(AW290="","",AW290)</f>
        <v>20</v>
      </c>
      <c r="AR296" s="355">
        <f>IF(AT293="","",AT293)</f>
      </c>
      <c r="AS296" s="70">
        <f>IF(AY293="","",AY293)</f>
        <v>19</v>
      </c>
      <c r="AT296" s="42" t="str">
        <f t="shared" si="63"/>
        <v>-</v>
      </c>
      <c r="AU296" s="63">
        <f>IF(AW293="","",AW293)</f>
        <v>21</v>
      </c>
      <c r="AV296" s="355" t="str">
        <f>IF(AX293="","",AX293)</f>
        <v>-</v>
      </c>
      <c r="AW296" s="360"/>
      <c r="AX296" s="361"/>
      <c r="AY296" s="361"/>
      <c r="AZ296" s="362"/>
      <c r="BA296" s="41">
        <v>9</v>
      </c>
      <c r="BB296" s="42" t="str">
        <f t="shared" si="59"/>
        <v>-</v>
      </c>
      <c r="BC296" s="43">
        <v>21</v>
      </c>
      <c r="BD296" s="366"/>
      <c r="BE296" s="380"/>
      <c r="BF296" s="381"/>
      <c r="BG296" s="381"/>
      <c r="BH296" s="382"/>
      <c r="BI296" s="4"/>
      <c r="BJ296" s="47">
        <f>COUNTIF(AO295:BD297,"○")</f>
        <v>2</v>
      </c>
      <c r="BK296" s="29">
        <f>COUNTIF(AO295:BD297,"×")</f>
        <v>1</v>
      </c>
      <c r="BL296" s="53">
        <f>(IF((AO295&gt;AQ295),1,0))+(IF((AO296&gt;AQ296),1,0))+(IF((AO297&gt;AQ297),1,0))+(IF((AS295&gt;AU295),1,0))+(IF((AS296&gt;AU296),1,0))+(IF((AS297&gt;AU297),1,0))+(IF((AW295&gt;AY295),1,0))+(IF((AW296&gt;AY296),1,0))+(IF((AW297&gt;AY297),1,0))+(IF((BA295&gt;BC295),1,0))+(IF((BA296&gt;BC296),1,0))+(IF((BA297&gt;BC297),1,0))</f>
        <v>4</v>
      </c>
      <c r="BM296" s="54">
        <f>(IF((AO295&lt;AQ295),1,0))+(IF((AO296&lt;AQ296),1,0))+(IF((AO297&lt;AQ297),1,0))+(IF((AS295&lt;AU295),1,0))+(IF((AS296&lt;AU296),1,0))+(IF((AS297&lt;AU297),1,0))+(IF((AW295&lt;AY295),1,0))+(IF((AW296&lt;AY296),1,0))+(IF((AW297&lt;AY297),1,0))+(IF((BA295&lt;BC295),1,0))+(IF((BA296&lt;BC296),1,0))+(IF((BA297&lt;BC297),1,0))</f>
        <v>3</v>
      </c>
      <c r="BN296" s="55">
        <f>BL296-BM296</f>
        <v>1</v>
      </c>
      <c r="BO296" s="29">
        <f>SUM(AO295:AO297,AS295:AS297,AW295:AW297,BA295:BA297)</f>
        <v>114</v>
      </c>
      <c r="BP296" s="29">
        <f>SUM(AQ295:AQ297,AU295:AU297,AY295:AY297,BC295:BC297)</f>
        <v>134</v>
      </c>
      <c r="BQ296" s="51">
        <f>BO296-BP296</f>
        <v>-20</v>
      </c>
    </row>
    <row r="297" spans="3:69" ht="9.75" customHeight="1">
      <c r="C297" s="256"/>
      <c r="D297" s="257"/>
      <c r="E297" s="64">
        <f>IF(O291="","",O291)</f>
        <v>21</v>
      </c>
      <c r="F297" s="58" t="str">
        <f t="shared" si="60"/>
        <v>-</v>
      </c>
      <c r="G297" s="65">
        <f>IF(M291="","",M291)</f>
        <v>18</v>
      </c>
      <c r="H297" s="356">
        <f>IF(J294="","",J294)</f>
      </c>
      <c r="I297" s="71">
        <f>IF(O294="","",O294)</f>
      </c>
      <c r="J297" s="42">
        <f t="shared" si="62"/>
      </c>
      <c r="K297" s="65">
        <f>IF(M294="","",M294)</f>
      </c>
      <c r="L297" s="356">
        <f>IF(N294="","",N294)</f>
      </c>
      <c r="M297" s="363"/>
      <c r="N297" s="364"/>
      <c r="O297" s="364"/>
      <c r="P297" s="365"/>
      <c r="Q297" s="56"/>
      <c r="R297" s="42">
        <f t="shared" si="57"/>
      </c>
      <c r="S297" s="57"/>
      <c r="T297" s="367"/>
      <c r="U297" s="59">
        <f>Z296</f>
        <v>3</v>
      </c>
      <c r="V297" s="60" t="s">
        <v>15</v>
      </c>
      <c r="W297" s="60">
        <f>AA296</f>
        <v>0</v>
      </c>
      <c r="X297" s="61" t="s">
        <v>10</v>
      </c>
      <c r="Y297" s="4"/>
      <c r="Z297" s="47"/>
      <c r="AA297" s="29"/>
      <c r="AB297" s="47"/>
      <c r="AC297" s="29"/>
      <c r="AD297" s="51"/>
      <c r="AE297" s="29"/>
      <c r="AF297" s="29"/>
      <c r="AG297" s="51"/>
      <c r="AM297" s="256"/>
      <c r="AN297" s="257"/>
      <c r="AO297" s="64">
        <f>IF(AY291="","",AY291)</f>
      </c>
      <c r="AP297" s="58">
        <f t="shared" si="61"/>
      </c>
      <c r="AQ297" s="65">
        <f>IF(AW291="","",AW291)</f>
      </c>
      <c r="AR297" s="356">
        <f>IF(AT294="","",AT294)</f>
      </c>
      <c r="AS297" s="71">
        <f>IF(AY294="","",AY294)</f>
        <v>21</v>
      </c>
      <c r="AT297" s="42" t="str">
        <f t="shared" si="63"/>
        <v>-</v>
      </c>
      <c r="AU297" s="65">
        <f>IF(AW294="","",AW294)</f>
        <v>16</v>
      </c>
      <c r="AV297" s="356" t="str">
        <f>IF(AX294="","",AX294)</f>
        <v>-</v>
      </c>
      <c r="AW297" s="363"/>
      <c r="AX297" s="364"/>
      <c r="AY297" s="364"/>
      <c r="AZ297" s="365"/>
      <c r="BA297" s="56"/>
      <c r="BB297" s="42">
        <f t="shared" si="59"/>
      </c>
      <c r="BC297" s="57"/>
      <c r="BD297" s="367"/>
      <c r="BE297" s="59">
        <f>BJ296</f>
        <v>2</v>
      </c>
      <c r="BF297" s="60" t="s">
        <v>15</v>
      </c>
      <c r="BG297" s="60">
        <f>BK296</f>
        <v>1</v>
      </c>
      <c r="BH297" s="61" t="s">
        <v>10</v>
      </c>
      <c r="BI297" s="4"/>
      <c r="BJ297" s="47"/>
      <c r="BK297" s="29"/>
      <c r="BL297" s="47"/>
      <c r="BM297" s="29"/>
      <c r="BN297" s="51"/>
      <c r="BO297" s="29"/>
      <c r="BP297" s="29"/>
      <c r="BQ297" s="51"/>
    </row>
    <row r="298" spans="3:69" ht="9.75" customHeight="1">
      <c r="C298" s="250" t="s">
        <v>111</v>
      </c>
      <c r="D298" s="254" t="s">
        <v>33</v>
      </c>
      <c r="E298" s="62">
        <f>IF(S289="","",S289)</f>
        <v>5</v>
      </c>
      <c r="F298" s="42" t="str">
        <f t="shared" si="60"/>
        <v>-</v>
      </c>
      <c r="G298" s="63">
        <f>IF(Q289="","",Q289)</f>
        <v>21</v>
      </c>
      <c r="H298" s="371" t="str">
        <f>IF(T289="","",IF(T289="○","×",IF(T289="×","○")))</f>
        <v>×</v>
      </c>
      <c r="I298" s="70">
        <f>IF(S292="","",S292)</f>
        <v>14</v>
      </c>
      <c r="J298" s="69" t="str">
        <f t="shared" si="62"/>
        <v>-</v>
      </c>
      <c r="K298" s="63">
        <f>IF(Q292="","",Q292)</f>
        <v>21</v>
      </c>
      <c r="L298" s="371" t="str">
        <f>IF(T292="","",IF(T292="○","×",IF(T292="×","○")))</f>
        <v>×</v>
      </c>
      <c r="M298" s="72">
        <f>IF(S295="","",S295)</f>
        <v>14</v>
      </c>
      <c r="N298" s="42" t="str">
        <f>IF(M298="","","-")</f>
        <v>-</v>
      </c>
      <c r="O298" s="73">
        <f>IF(Q295="","",Q295)</f>
        <v>21</v>
      </c>
      <c r="P298" s="2" t="str">
        <f>IF(T295="","",IF(T295="○","×",IF(T295="×","○")))</f>
        <v>×</v>
      </c>
      <c r="Q298" s="324"/>
      <c r="R298" s="307"/>
      <c r="S298" s="307"/>
      <c r="T298" s="308"/>
      <c r="U298" s="377" t="s">
        <v>259</v>
      </c>
      <c r="V298" s="378"/>
      <c r="W298" s="378"/>
      <c r="X298" s="379"/>
      <c r="Y298" s="4"/>
      <c r="Z298" s="48"/>
      <c r="AA298" s="49"/>
      <c r="AB298" s="48"/>
      <c r="AC298" s="49"/>
      <c r="AD298" s="50"/>
      <c r="AE298" s="49"/>
      <c r="AF298" s="49"/>
      <c r="AG298" s="50"/>
      <c r="AM298" s="250" t="s">
        <v>64</v>
      </c>
      <c r="AN298" s="254" t="s">
        <v>62</v>
      </c>
      <c r="AO298" s="62">
        <f>IF(BC289="","",BC289)</f>
        <v>21</v>
      </c>
      <c r="AP298" s="42" t="str">
        <f t="shared" si="61"/>
        <v>-</v>
      </c>
      <c r="AQ298" s="63">
        <f>IF(BA289="","",BA289)</f>
        <v>3</v>
      </c>
      <c r="AR298" s="371" t="str">
        <f>IF(BD289="","",IF(BD289="○","×",IF(BD289="×","○")))</f>
        <v>○</v>
      </c>
      <c r="AS298" s="70">
        <f>IF(BC292="","",BC292)</f>
        <v>21</v>
      </c>
      <c r="AT298" s="69" t="str">
        <f t="shared" si="63"/>
        <v>-</v>
      </c>
      <c r="AU298" s="63">
        <f>IF(BA292="","",BA292)</f>
        <v>11</v>
      </c>
      <c r="AV298" s="371" t="str">
        <f>IF(BD292="","",IF(BD292="○","×",IF(BD292="×","○")))</f>
        <v>○</v>
      </c>
      <c r="AW298" s="72">
        <f>IF(BC295="","",BC295)</f>
        <v>21</v>
      </c>
      <c r="AX298" s="42" t="str">
        <f>IF(AW298="","","-")</f>
        <v>-</v>
      </c>
      <c r="AY298" s="73">
        <f>IF(BA295="","",BA295)</f>
        <v>2</v>
      </c>
      <c r="AZ298" s="2" t="str">
        <f>IF(BD295="","",IF(BD295="○","×",IF(BD295="×","○")))</f>
        <v>○</v>
      </c>
      <c r="BA298" s="324"/>
      <c r="BB298" s="307"/>
      <c r="BC298" s="307"/>
      <c r="BD298" s="308"/>
      <c r="BE298" s="377" t="s">
        <v>253</v>
      </c>
      <c r="BF298" s="378"/>
      <c r="BG298" s="378"/>
      <c r="BH298" s="379"/>
      <c r="BI298" s="4"/>
      <c r="BJ298" s="48"/>
      <c r="BK298" s="49"/>
      <c r="BL298" s="48"/>
      <c r="BM298" s="49"/>
      <c r="BN298" s="50"/>
      <c r="BO298" s="49"/>
      <c r="BP298" s="49"/>
      <c r="BQ298" s="50"/>
    </row>
    <row r="299" spans="3:69" ht="9.75" customHeight="1">
      <c r="C299" s="250" t="s">
        <v>112</v>
      </c>
      <c r="D299" s="255" t="s">
        <v>33</v>
      </c>
      <c r="E299" s="62">
        <f>IF(S290="","",S290)</f>
        <v>16</v>
      </c>
      <c r="F299" s="42" t="str">
        <f t="shared" si="60"/>
        <v>-</v>
      </c>
      <c r="G299" s="63">
        <f>IF(Q290="","",Q290)</f>
        <v>21</v>
      </c>
      <c r="H299" s="372"/>
      <c r="I299" s="70">
        <f>IF(S293="","",S293)</f>
        <v>13</v>
      </c>
      <c r="J299" s="42" t="str">
        <f t="shared" si="62"/>
        <v>-</v>
      </c>
      <c r="K299" s="63">
        <f>IF(Q293="","",Q293)</f>
        <v>21</v>
      </c>
      <c r="L299" s="372"/>
      <c r="M299" s="70">
        <f>IF(S296="","",S296)</f>
        <v>10</v>
      </c>
      <c r="N299" s="42" t="str">
        <f>IF(M299="","","-")</f>
        <v>-</v>
      </c>
      <c r="O299" s="63">
        <f>IF(Q296="","",Q296)</f>
        <v>21</v>
      </c>
      <c r="P299" s="3" t="str">
        <f>IF(R296="","",R296)</f>
        <v>-</v>
      </c>
      <c r="Q299" s="309"/>
      <c r="R299" s="310"/>
      <c r="S299" s="310"/>
      <c r="T299" s="311"/>
      <c r="U299" s="380"/>
      <c r="V299" s="381"/>
      <c r="W299" s="381"/>
      <c r="X299" s="382"/>
      <c r="Y299" s="4"/>
      <c r="Z299" s="47">
        <f>COUNTIF(E298:T300,"○")</f>
        <v>0</v>
      </c>
      <c r="AA299" s="29">
        <f>COUNTIF(E298:T300,"×")</f>
        <v>3</v>
      </c>
      <c r="AB299" s="53">
        <f>(IF((E298&gt;G298),1,0))+(IF((E299&gt;G299),1,0))+(IF((E300&gt;G300),1,0))+(IF((I298&gt;K298),1,0))+(IF((I299&gt;K299),1,0))+(IF((I300&gt;K300),1,0))+(IF((M298&gt;O298),1,0))+(IF((M299&gt;O299),1,0))+(IF((M300&gt;O300),1,0))+(IF((Q298&gt;S298),1,0))+(IF((Q299&gt;S299),1,0))+(IF((Q300&gt;S300),1,0))</f>
        <v>0</v>
      </c>
      <c r="AC299" s="54">
        <f>(IF((E298&lt;G298),1,0))+(IF((E299&lt;G299),1,0))+(IF((E300&lt;G300),1,0))+(IF((I298&lt;K298),1,0))+(IF((I299&lt;K299),1,0))+(IF((I300&lt;K300),1,0))+(IF((M298&lt;O298),1,0))+(IF((M299&lt;O299),1,0))+(IF((M300&lt;O300),1,0))+(IF((Q298&lt;S298),1,0))+(IF((Q299&lt;S299),1,0))+(IF((Q300&lt;S300),1,0))</f>
        <v>6</v>
      </c>
      <c r="AD299" s="55">
        <f>AB299-AC299</f>
        <v>-6</v>
      </c>
      <c r="AE299" s="29">
        <f>SUM(E298:E300,I298:I300,M298:M300,Q298:Q300)</f>
        <v>72</v>
      </c>
      <c r="AF299" s="29">
        <f>SUM(G298:G300,K298:K300,O298:O300,S298:S300)</f>
        <v>126</v>
      </c>
      <c r="AG299" s="51">
        <f>AE299-AF299</f>
        <v>-54</v>
      </c>
      <c r="AM299" s="250" t="s">
        <v>65</v>
      </c>
      <c r="AN299" s="255" t="s">
        <v>62</v>
      </c>
      <c r="AO299" s="62">
        <f>IF(BC290="","",BC290)</f>
        <v>21</v>
      </c>
      <c r="AP299" s="42" t="str">
        <f t="shared" si="61"/>
        <v>-</v>
      </c>
      <c r="AQ299" s="63">
        <f>IF(BA290="","",BA290)</f>
        <v>3</v>
      </c>
      <c r="AR299" s="372"/>
      <c r="AS299" s="70">
        <f>IF(BC293="","",BC293)</f>
        <v>21</v>
      </c>
      <c r="AT299" s="42" t="str">
        <f t="shared" si="63"/>
        <v>-</v>
      </c>
      <c r="AU299" s="63">
        <f>IF(BA293="","",BA293)</f>
        <v>6</v>
      </c>
      <c r="AV299" s="372"/>
      <c r="AW299" s="70">
        <f>IF(BC296="","",BC296)</f>
        <v>21</v>
      </c>
      <c r="AX299" s="42" t="str">
        <f>IF(AW299="","","-")</f>
        <v>-</v>
      </c>
      <c r="AY299" s="63">
        <f>IF(BA296="","",BA296)</f>
        <v>9</v>
      </c>
      <c r="AZ299" s="3" t="str">
        <f>IF(BB296="","",BB296)</f>
        <v>-</v>
      </c>
      <c r="BA299" s="309"/>
      <c r="BB299" s="310"/>
      <c r="BC299" s="310"/>
      <c r="BD299" s="311"/>
      <c r="BE299" s="380"/>
      <c r="BF299" s="381"/>
      <c r="BG299" s="381"/>
      <c r="BH299" s="382"/>
      <c r="BI299" s="4"/>
      <c r="BJ299" s="47">
        <f>COUNTIF(AO298:BD300,"○")</f>
        <v>3</v>
      </c>
      <c r="BK299" s="29">
        <f>COUNTIF(AO298:BD300,"×")</f>
        <v>0</v>
      </c>
      <c r="BL299" s="53">
        <f>(IF((AO298&gt;AQ298),1,0))+(IF((AO299&gt;AQ299),1,0))+(IF((AO300&gt;AQ300),1,0))+(IF((AS298&gt;AU298),1,0))+(IF((AS299&gt;AU299),1,0))+(IF((AS300&gt;AU300),1,0))+(IF((AW298&gt;AY298),1,0))+(IF((AW299&gt;AY299),1,0))+(IF((AW300&gt;AY300),1,0))+(IF((BA298&gt;BC298),1,0))+(IF((BA299&gt;BC299),1,0))+(IF((BA300&gt;BC300),1,0))</f>
        <v>6</v>
      </c>
      <c r="BM299" s="54">
        <f>(IF((AO298&lt;AQ298),1,0))+(IF((AO299&lt;AQ299),1,0))+(IF((AO300&lt;AQ300),1,0))+(IF((AS298&lt;AU298),1,0))+(IF((AS299&lt;AU299),1,0))+(IF((AS300&lt;AU300),1,0))+(IF((AW298&lt;AY298),1,0))+(IF((AW299&lt;AY299),1,0))+(IF((AW300&lt;AY300),1,0))+(IF((BA298&lt;BC298),1,0))+(IF((BA299&lt;BC299),1,0))+(IF((BA300&lt;BC300),1,0))</f>
        <v>0</v>
      </c>
      <c r="BN299" s="55">
        <f>BL299-BM299</f>
        <v>6</v>
      </c>
      <c r="BO299" s="29">
        <f>SUM(AO298:AO300,AS298:AS300,AW298:AW300,BA298:BA300)</f>
        <v>126</v>
      </c>
      <c r="BP299" s="29">
        <f>SUM(AQ298:AQ300,AU298:AU300,AY298:AY300,BC298:BC300)</f>
        <v>34</v>
      </c>
      <c r="BQ299" s="51">
        <f>BO299-BP299</f>
        <v>92</v>
      </c>
    </row>
    <row r="300" spans="3:69" ht="9.75" customHeight="1" thickBot="1">
      <c r="C300" s="258"/>
      <c r="D300" s="259"/>
      <c r="E300" s="74">
        <f>IF(S291="","",S291)</f>
      </c>
      <c r="F300" s="75">
        <f t="shared" si="60"/>
      </c>
      <c r="G300" s="76">
        <f>IF(Q291="","",Q291)</f>
      </c>
      <c r="H300" s="373"/>
      <c r="I300" s="77">
        <f>IF(S294="","",S294)</f>
      </c>
      <c r="J300" s="75">
        <f t="shared" si="62"/>
      </c>
      <c r="K300" s="76">
        <f>IF(Q294="","",Q294)</f>
      </c>
      <c r="L300" s="373"/>
      <c r="M300" s="77">
        <f>IF(S297="","",S297)</f>
      </c>
      <c r="N300" s="75">
        <f>IF(M300="","","-")</f>
      </c>
      <c r="O300" s="76">
        <f>IF(Q297="","",Q297)</f>
      </c>
      <c r="P300" s="78">
        <f>IF(R297="","",R297)</f>
      </c>
      <c r="Q300" s="312"/>
      <c r="R300" s="313"/>
      <c r="S300" s="313"/>
      <c r="T300" s="303"/>
      <c r="U300" s="79">
        <f>Z299</f>
        <v>0</v>
      </c>
      <c r="V300" s="80" t="s">
        <v>15</v>
      </c>
      <c r="W300" s="80">
        <f>AA299</f>
        <v>3</v>
      </c>
      <c r="X300" s="81" t="s">
        <v>10</v>
      </c>
      <c r="Y300" s="4"/>
      <c r="Z300" s="66"/>
      <c r="AA300" s="67"/>
      <c r="AB300" s="66"/>
      <c r="AC300" s="67"/>
      <c r="AD300" s="68"/>
      <c r="AE300" s="67"/>
      <c r="AF300" s="67"/>
      <c r="AG300" s="68"/>
      <c r="AM300" s="258"/>
      <c r="AN300" s="259"/>
      <c r="AO300" s="74">
        <f>IF(BC291="","",BC291)</f>
      </c>
      <c r="AP300" s="75">
        <f t="shared" si="61"/>
      </c>
      <c r="AQ300" s="76">
        <f>IF(BA291="","",BA291)</f>
      </c>
      <c r="AR300" s="373"/>
      <c r="AS300" s="77">
        <f>IF(BC294="","",BC294)</f>
      </c>
      <c r="AT300" s="75">
        <f t="shared" si="63"/>
      </c>
      <c r="AU300" s="76">
        <f>IF(BA294="","",BA294)</f>
      </c>
      <c r="AV300" s="373"/>
      <c r="AW300" s="77">
        <f>IF(BC297="","",BC297)</f>
      </c>
      <c r="AX300" s="75">
        <f>IF(AW300="","","-")</f>
      </c>
      <c r="AY300" s="76">
        <f>IF(BA297="","",BA297)</f>
      </c>
      <c r="AZ300" s="78">
        <f>IF(BB297="","",BB297)</f>
      </c>
      <c r="BA300" s="312"/>
      <c r="BB300" s="313"/>
      <c r="BC300" s="313"/>
      <c r="BD300" s="303"/>
      <c r="BE300" s="79">
        <f>BJ299</f>
        <v>3</v>
      </c>
      <c r="BF300" s="80" t="s">
        <v>15</v>
      </c>
      <c r="BG300" s="80">
        <f>BK299</f>
        <v>0</v>
      </c>
      <c r="BH300" s="81" t="s">
        <v>10</v>
      </c>
      <c r="BI300" s="4"/>
      <c r="BJ300" s="66"/>
      <c r="BK300" s="67"/>
      <c r="BL300" s="66"/>
      <c r="BM300" s="67"/>
      <c r="BN300" s="68"/>
      <c r="BO300" s="67"/>
      <c r="BP300" s="67"/>
      <c r="BQ300" s="68"/>
    </row>
    <row r="301" spans="3:116" s="4" customFormat="1" ht="4.5" customHeight="1">
      <c r="C301" s="8"/>
      <c r="D301" s="82"/>
      <c r="E301" s="83"/>
      <c r="F301" s="84"/>
      <c r="G301" s="83"/>
      <c r="H301" s="28"/>
      <c r="I301" s="83"/>
      <c r="J301" s="84"/>
      <c r="K301" s="83"/>
      <c r="L301" s="28"/>
      <c r="M301" s="83"/>
      <c r="N301" s="84"/>
      <c r="O301" s="83"/>
      <c r="P301" s="83"/>
      <c r="Q301" s="28"/>
      <c r="R301" s="28"/>
      <c r="S301" s="28"/>
      <c r="T301" s="28"/>
      <c r="U301" s="85"/>
      <c r="V301" s="85"/>
      <c r="W301" s="85"/>
      <c r="X301" s="85"/>
      <c r="Y301" s="9"/>
      <c r="Z301" s="28"/>
      <c r="AA301" s="28"/>
      <c r="AB301" s="39"/>
      <c r="AC301" s="39"/>
      <c r="AD301" s="40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</row>
    <row r="302" spans="3:72" ht="15" customHeight="1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</row>
    <row r="303" spans="3:72" ht="15" customHeight="1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</row>
    <row r="304" spans="3:72" ht="15" customHeight="1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</row>
    <row r="305" spans="3:72" ht="15" customHeight="1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</row>
    <row r="306" spans="3:72" ht="15" customHeight="1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</row>
    <row r="307" spans="3:72" ht="15" customHeight="1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</row>
    <row r="308" spans="3:72" ht="15" customHeight="1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</row>
    <row r="309" spans="3:72" ht="15" customHeight="1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</row>
    <row r="310" spans="3:72" ht="15" customHeight="1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</row>
    <row r="311" spans="3:72" ht="15" customHeight="1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</row>
    <row r="312" spans="3:72" ht="15" customHeight="1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</row>
    <row r="313" spans="3:72" ht="15" customHeight="1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</row>
    <row r="314" spans="3:72" ht="15" customHeight="1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</row>
    <row r="315" spans="3:72" ht="15" customHeight="1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</row>
    <row r="316" spans="3:32" ht="12" customHeight="1">
      <c r="C316" s="11"/>
      <c r="D316" s="34"/>
      <c r="E316" s="35"/>
      <c r="F316" s="35"/>
      <c r="G316" s="35"/>
      <c r="H316" s="35"/>
      <c r="I316" s="28"/>
      <c r="J316" s="28"/>
      <c r="K316" s="28"/>
      <c r="L316" s="28"/>
      <c r="M316" s="28"/>
      <c r="N316" s="8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4"/>
      <c r="AF316" s="4"/>
    </row>
    <row r="317" spans="3:29" ht="9" customHeight="1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22"/>
      <c r="AA317" s="22"/>
      <c r="AB317" s="22"/>
      <c r="AC317" s="22"/>
    </row>
    <row r="318" spans="3:29" ht="9" customHeight="1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22"/>
      <c r="AA318" s="22"/>
      <c r="AB318" s="22"/>
      <c r="AC318" s="22"/>
    </row>
    <row r="319" spans="3:29" ht="9" customHeight="1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22"/>
      <c r="AA319" s="22"/>
      <c r="AB319" s="22"/>
      <c r="AC319" s="22"/>
    </row>
    <row r="320" spans="3:29" ht="9" customHeight="1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22"/>
      <c r="AA320" s="22"/>
      <c r="AB320" s="22"/>
      <c r="AC320" s="22"/>
    </row>
    <row r="321" spans="3:29" ht="9" customHeight="1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22"/>
      <c r="AA321" s="22"/>
      <c r="AB321" s="22"/>
      <c r="AC321" s="22"/>
    </row>
    <row r="322" spans="3:29" ht="9" customHeight="1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22"/>
      <c r="AA322" s="22"/>
      <c r="AB322" s="22"/>
      <c r="AC322" s="22"/>
    </row>
    <row r="323" spans="3:29" ht="9" customHeight="1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22"/>
      <c r="AA323" s="22"/>
      <c r="AB323" s="22"/>
      <c r="AC323" s="22"/>
    </row>
    <row r="324" spans="3:29" ht="9" customHeight="1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22"/>
      <c r="AA324" s="22"/>
      <c r="AB324" s="22"/>
      <c r="AC324" s="22"/>
    </row>
    <row r="325" spans="3:29" ht="9" customHeight="1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22"/>
      <c r="AA325" s="22"/>
      <c r="AB325" s="22"/>
      <c r="AC325" s="22"/>
    </row>
    <row r="326" spans="3:29" ht="9" customHeight="1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22"/>
      <c r="AA326" s="22"/>
      <c r="AB326" s="22"/>
      <c r="AC326" s="22"/>
    </row>
    <row r="327" spans="3:29" ht="9" customHeight="1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22"/>
      <c r="AA327" s="22"/>
      <c r="AB327" s="22"/>
      <c r="AC327" s="22"/>
    </row>
    <row r="328" spans="3:29" ht="9" customHeight="1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22"/>
      <c r="AA328" s="22"/>
      <c r="AB328" s="22"/>
      <c r="AC328" s="22"/>
    </row>
    <row r="329" spans="3:29" ht="9" customHeight="1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22"/>
      <c r="AA329" s="22"/>
      <c r="AB329" s="22"/>
      <c r="AC329" s="22"/>
    </row>
    <row r="330" spans="3:29" ht="9" customHeight="1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22"/>
      <c r="AA330" s="22"/>
      <c r="AB330" s="22"/>
      <c r="AC330" s="22"/>
    </row>
    <row r="331" spans="3:29" ht="9" customHeight="1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22"/>
      <c r="AA331" s="22"/>
      <c r="AB331" s="22"/>
      <c r="AC331" s="22"/>
    </row>
  </sheetData>
  <sheetProtection/>
  <mergeCells count="907">
    <mergeCell ref="Y264:AB264"/>
    <mergeCell ref="U264:X264"/>
    <mergeCell ref="U263:X263"/>
    <mergeCell ref="C262:D265"/>
    <mergeCell ref="E267:H267"/>
    <mergeCell ref="I266:L266"/>
    <mergeCell ref="I267:L267"/>
    <mergeCell ref="P263:S263"/>
    <mergeCell ref="P264:S264"/>
    <mergeCell ref="L263:O263"/>
    <mergeCell ref="L264:O264"/>
    <mergeCell ref="S266:V266"/>
    <mergeCell ref="S267:V267"/>
    <mergeCell ref="E266:H266"/>
    <mergeCell ref="C274:D276"/>
    <mergeCell ref="C277:D280"/>
    <mergeCell ref="C98:D101"/>
    <mergeCell ref="C181:D183"/>
    <mergeCell ref="C184:D188"/>
    <mergeCell ref="C189:D190"/>
    <mergeCell ref="C234:D234"/>
    <mergeCell ref="C242:D243"/>
    <mergeCell ref="C122:D123"/>
    <mergeCell ref="C150:D150"/>
    <mergeCell ref="AM43:AN58"/>
    <mergeCell ref="AC111:AL112"/>
    <mergeCell ref="AB282:AK283"/>
    <mergeCell ref="AM257:AO258"/>
    <mergeCell ref="AM265:AO266"/>
    <mergeCell ref="AK244:AL244"/>
    <mergeCell ref="AK247:AL247"/>
    <mergeCell ref="AK250:AL250"/>
    <mergeCell ref="AK253:AL253"/>
    <mergeCell ref="Y263:AB263"/>
    <mergeCell ref="C89:D92"/>
    <mergeCell ref="AB158:AF159"/>
    <mergeCell ref="AG158:AK159"/>
    <mergeCell ref="AB161:AK162"/>
    <mergeCell ref="AB156:AK157"/>
    <mergeCell ref="C154:D157"/>
    <mergeCell ref="P133:P135"/>
    <mergeCell ref="E160:J160"/>
    <mergeCell ref="K160:P160"/>
    <mergeCell ref="E161:J161"/>
    <mergeCell ref="AM37:AN38"/>
    <mergeCell ref="AM39:AM40"/>
    <mergeCell ref="AM41:AM42"/>
    <mergeCell ref="AN39:AN40"/>
    <mergeCell ref="AN41:AN42"/>
    <mergeCell ref="AM31:AN32"/>
    <mergeCell ref="AM33:AM34"/>
    <mergeCell ref="AN33:AN34"/>
    <mergeCell ref="AM35:AM36"/>
    <mergeCell ref="AN35:AN36"/>
    <mergeCell ref="AN18:AN19"/>
    <mergeCell ref="AM20:AM21"/>
    <mergeCell ref="AN20:AN21"/>
    <mergeCell ref="AM22:AN29"/>
    <mergeCell ref="C51:D58"/>
    <mergeCell ref="AM2:AN3"/>
    <mergeCell ref="AM4:AM5"/>
    <mergeCell ref="AN4:AN5"/>
    <mergeCell ref="AM6:AM7"/>
    <mergeCell ref="AN6:AN7"/>
    <mergeCell ref="AM8:AN15"/>
    <mergeCell ref="AM16:AN17"/>
    <mergeCell ref="AM18:AM19"/>
    <mergeCell ref="Q49:U50"/>
    <mergeCell ref="V49:Z50"/>
    <mergeCell ref="AB49:AF50"/>
    <mergeCell ref="AG49:AK50"/>
    <mergeCell ref="C49:C50"/>
    <mergeCell ref="D49:D50"/>
    <mergeCell ref="F49:J50"/>
    <mergeCell ref="K49:O50"/>
    <mergeCell ref="AB45:AK46"/>
    <mergeCell ref="C47:C48"/>
    <mergeCell ref="D47:D48"/>
    <mergeCell ref="F47:J48"/>
    <mergeCell ref="K47:O48"/>
    <mergeCell ref="Q47:U48"/>
    <mergeCell ref="V47:Z48"/>
    <mergeCell ref="AB47:AF48"/>
    <mergeCell ref="AG47:AK48"/>
    <mergeCell ref="C37:D44"/>
    <mergeCell ref="C45:D46"/>
    <mergeCell ref="F45:O46"/>
    <mergeCell ref="Q45:Z46"/>
    <mergeCell ref="Q35:U36"/>
    <mergeCell ref="V35:Z36"/>
    <mergeCell ref="AB35:AF36"/>
    <mergeCell ref="AG35:AK36"/>
    <mergeCell ref="C35:C36"/>
    <mergeCell ref="D35:D36"/>
    <mergeCell ref="F35:J36"/>
    <mergeCell ref="K35:O36"/>
    <mergeCell ref="AB31:AK32"/>
    <mergeCell ref="C33:C34"/>
    <mergeCell ref="D33:D34"/>
    <mergeCell ref="F33:J34"/>
    <mergeCell ref="K33:O34"/>
    <mergeCell ref="Q33:U34"/>
    <mergeCell ref="V33:Z34"/>
    <mergeCell ref="AB33:AF34"/>
    <mergeCell ref="AG33:AK34"/>
    <mergeCell ref="C22:D29"/>
    <mergeCell ref="C31:D32"/>
    <mergeCell ref="F31:O32"/>
    <mergeCell ref="Q31:Z32"/>
    <mergeCell ref="Q20:U21"/>
    <mergeCell ref="V20:Z21"/>
    <mergeCell ref="AB20:AF21"/>
    <mergeCell ref="AG20:AK21"/>
    <mergeCell ref="C20:C21"/>
    <mergeCell ref="D20:D21"/>
    <mergeCell ref="F20:J21"/>
    <mergeCell ref="K20:O21"/>
    <mergeCell ref="AB16:AK17"/>
    <mergeCell ref="C18:C19"/>
    <mergeCell ref="D18:D19"/>
    <mergeCell ref="F18:J19"/>
    <mergeCell ref="K18:O19"/>
    <mergeCell ref="Q18:U19"/>
    <mergeCell ref="V18:Z19"/>
    <mergeCell ref="AB18:AF19"/>
    <mergeCell ref="AG18:AK19"/>
    <mergeCell ref="C8:D15"/>
    <mergeCell ref="C16:D17"/>
    <mergeCell ref="F16:O17"/>
    <mergeCell ref="Q16:Z17"/>
    <mergeCell ref="Q6:U7"/>
    <mergeCell ref="V6:Z7"/>
    <mergeCell ref="AB6:AF7"/>
    <mergeCell ref="AG6:AK7"/>
    <mergeCell ref="C6:C7"/>
    <mergeCell ref="D6:D7"/>
    <mergeCell ref="F6:J7"/>
    <mergeCell ref="K6:O7"/>
    <mergeCell ref="Q4:U5"/>
    <mergeCell ref="V4:Z5"/>
    <mergeCell ref="AB4:AF5"/>
    <mergeCell ref="AG4:AK5"/>
    <mergeCell ref="C4:C5"/>
    <mergeCell ref="D4:D5"/>
    <mergeCell ref="F4:J5"/>
    <mergeCell ref="K4:O5"/>
    <mergeCell ref="C2:D3"/>
    <mergeCell ref="F2:O3"/>
    <mergeCell ref="Q2:Z3"/>
    <mergeCell ref="AB2:AK3"/>
    <mergeCell ref="E281:J281"/>
    <mergeCell ref="K281:P281"/>
    <mergeCell ref="E285:J285"/>
    <mergeCell ref="K285:P285"/>
    <mergeCell ref="E282:J282"/>
    <mergeCell ref="K282:P282"/>
    <mergeCell ref="E284:J284"/>
    <mergeCell ref="K284:P284"/>
    <mergeCell ref="E278:J278"/>
    <mergeCell ref="K278:P278"/>
    <mergeCell ref="E279:J279"/>
    <mergeCell ref="K279:P279"/>
    <mergeCell ref="E275:J275"/>
    <mergeCell ref="K275:P275"/>
    <mergeCell ref="BN267:BQ267"/>
    <mergeCell ref="BG269:BK269"/>
    <mergeCell ref="BL269:BP269"/>
    <mergeCell ref="BL270:BP270"/>
    <mergeCell ref="Q275:T276"/>
    <mergeCell ref="W267:Z267"/>
    <mergeCell ref="E276:J276"/>
    <mergeCell ref="K276:P276"/>
    <mergeCell ref="BN258:BQ258"/>
    <mergeCell ref="BN259:BQ259"/>
    <mergeCell ref="BI266:BM266"/>
    <mergeCell ref="BN266:BQ266"/>
    <mergeCell ref="BI258:BM258"/>
    <mergeCell ref="BI259:BM259"/>
    <mergeCell ref="BL262:BP262"/>
    <mergeCell ref="BG261:BK261"/>
    <mergeCell ref="BL261:BP261"/>
    <mergeCell ref="BC259:BG259"/>
    <mergeCell ref="E163:J163"/>
    <mergeCell ref="K163:P163"/>
    <mergeCell ref="E164:J164"/>
    <mergeCell ref="K164:P164"/>
    <mergeCell ref="AB93:AF93"/>
    <mergeCell ref="AB94:AF94"/>
    <mergeCell ref="N90:R90"/>
    <mergeCell ref="S90:W90"/>
    <mergeCell ref="Y90:AC90"/>
    <mergeCell ref="AD90:AH90"/>
    <mergeCell ref="Y91:AC91"/>
    <mergeCell ref="AD91:AH91"/>
    <mergeCell ref="E70:J70"/>
    <mergeCell ref="K70:P70"/>
    <mergeCell ref="E71:J71"/>
    <mergeCell ref="K71:P71"/>
    <mergeCell ref="E67:J67"/>
    <mergeCell ref="K67:P67"/>
    <mergeCell ref="E68:J68"/>
    <mergeCell ref="K68:P68"/>
    <mergeCell ref="E64:J64"/>
    <mergeCell ref="K64:P64"/>
    <mergeCell ref="E65:J65"/>
    <mergeCell ref="K65:P65"/>
    <mergeCell ref="E61:J61"/>
    <mergeCell ref="K61:P61"/>
    <mergeCell ref="E62:J62"/>
    <mergeCell ref="K62:P62"/>
    <mergeCell ref="AH192:AL193"/>
    <mergeCell ref="E194:J194"/>
    <mergeCell ref="K194:P194"/>
    <mergeCell ref="Q194:T195"/>
    <mergeCell ref="AC194:AG194"/>
    <mergeCell ref="E195:J195"/>
    <mergeCell ref="K195:P195"/>
    <mergeCell ref="AH194:AL194"/>
    <mergeCell ref="BE295:BH296"/>
    <mergeCell ref="AR298:AR300"/>
    <mergeCell ref="AV298:AV300"/>
    <mergeCell ref="BA298:BD300"/>
    <mergeCell ref="BE298:BH299"/>
    <mergeCell ref="AR295:AR297"/>
    <mergeCell ref="AV295:AV297"/>
    <mergeCell ref="AW295:AZ297"/>
    <mergeCell ref="BD295:BD297"/>
    <mergeCell ref="BE289:BH290"/>
    <mergeCell ref="AR292:AR294"/>
    <mergeCell ref="AS292:AV294"/>
    <mergeCell ref="AZ292:AZ294"/>
    <mergeCell ref="BD292:BD294"/>
    <mergeCell ref="BE292:BH293"/>
    <mergeCell ref="AO289:AR291"/>
    <mergeCell ref="AV289:AV291"/>
    <mergeCell ref="AZ289:AZ291"/>
    <mergeCell ref="BD289:BD291"/>
    <mergeCell ref="BO287:BQ287"/>
    <mergeCell ref="AO288:AR288"/>
    <mergeCell ref="AS288:AV288"/>
    <mergeCell ref="AW288:AZ288"/>
    <mergeCell ref="BA288:BD288"/>
    <mergeCell ref="BE288:BH288"/>
    <mergeCell ref="BA287:BD287"/>
    <mergeCell ref="BE287:BH287"/>
    <mergeCell ref="BJ287:BK287"/>
    <mergeCell ref="BL287:BN287"/>
    <mergeCell ref="AM287:AN288"/>
    <mergeCell ref="AO287:AR287"/>
    <mergeCell ref="AS287:AV287"/>
    <mergeCell ref="AW287:AZ287"/>
    <mergeCell ref="U295:X296"/>
    <mergeCell ref="H298:H300"/>
    <mergeCell ref="L298:L300"/>
    <mergeCell ref="Q298:T300"/>
    <mergeCell ref="U298:X299"/>
    <mergeCell ref="H295:H297"/>
    <mergeCell ref="L295:L297"/>
    <mergeCell ref="M295:P297"/>
    <mergeCell ref="T295:T297"/>
    <mergeCell ref="U289:X290"/>
    <mergeCell ref="H292:H294"/>
    <mergeCell ref="I292:L294"/>
    <mergeCell ref="P292:P294"/>
    <mergeCell ref="T292:T294"/>
    <mergeCell ref="U292:X293"/>
    <mergeCell ref="E289:H291"/>
    <mergeCell ref="L289:L291"/>
    <mergeCell ref="P289:P291"/>
    <mergeCell ref="T289:T291"/>
    <mergeCell ref="C287:D288"/>
    <mergeCell ref="E287:H287"/>
    <mergeCell ref="I287:L287"/>
    <mergeCell ref="M287:P287"/>
    <mergeCell ref="AE287:AG287"/>
    <mergeCell ref="E288:H288"/>
    <mergeCell ref="I288:L288"/>
    <mergeCell ref="M288:P288"/>
    <mergeCell ref="Q288:T288"/>
    <mergeCell ref="U288:X288"/>
    <mergeCell ref="Q287:T287"/>
    <mergeCell ref="U287:X287"/>
    <mergeCell ref="Z287:AA287"/>
    <mergeCell ref="AB287:AD287"/>
    <mergeCell ref="BC266:BG266"/>
    <mergeCell ref="AX267:BB267"/>
    <mergeCell ref="BC267:BG267"/>
    <mergeCell ref="AO270:AS270"/>
    <mergeCell ref="AT270:AX270"/>
    <mergeCell ref="BG270:BK270"/>
    <mergeCell ref="BI267:BM267"/>
    <mergeCell ref="AO269:AS269"/>
    <mergeCell ref="AT269:AX269"/>
    <mergeCell ref="AX266:BB266"/>
    <mergeCell ref="AM238:BQ241"/>
    <mergeCell ref="E99:J99"/>
    <mergeCell ref="K98:P98"/>
    <mergeCell ref="K99:P99"/>
    <mergeCell ref="AC192:AG193"/>
    <mergeCell ref="K155:P155"/>
    <mergeCell ref="E157:J157"/>
    <mergeCell ref="K157:P157"/>
    <mergeCell ref="E158:J158"/>
    <mergeCell ref="K158:P158"/>
    <mergeCell ref="Q188:T189"/>
    <mergeCell ref="K189:P189"/>
    <mergeCell ref="K191:P191"/>
    <mergeCell ref="Q191:T192"/>
    <mergeCell ref="K192:P192"/>
    <mergeCell ref="AT262:AX262"/>
    <mergeCell ref="BG262:BK262"/>
    <mergeCell ref="J94:N94"/>
    <mergeCell ref="W93:AA93"/>
    <mergeCell ref="W94:AA94"/>
    <mergeCell ref="AR253:AR255"/>
    <mergeCell ref="AV253:AV255"/>
    <mergeCell ref="BA253:BD255"/>
    <mergeCell ref="BD247:BD249"/>
    <mergeCell ref="BD244:BD246"/>
    <mergeCell ref="AM242:AN243"/>
    <mergeCell ref="AO242:AR242"/>
    <mergeCell ref="AS242:AV242"/>
    <mergeCell ref="AW242:AZ242"/>
    <mergeCell ref="AO243:AR243"/>
    <mergeCell ref="AS243:AV243"/>
    <mergeCell ref="AW243:AZ243"/>
    <mergeCell ref="BE253:BH254"/>
    <mergeCell ref="BE247:BH248"/>
    <mergeCell ref="BE250:BH251"/>
    <mergeCell ref="BA242:BD242"/>
    <mergeCell ref="BA243:BD243"/>
    <mergeCell ref="AZ247:AZ249"/>
    <mergeCell ref="BE244:BH245"/>
    <mergeCell ref="AR250:AR252"/>
    <mergeCell ref="AV250:AV252"/>
    <mergeCell ref="AW250:AZ252"/>
    <mergeCell ref="BD250:BD252"/>
    <mergeCell ref="AG65:AK66"/>
    <mergeCell ref="BE242:BH242"/>
    <mergeCell ref="BJ242:BK242"/>
    <mergeCell ref="BL242:BN242"/>
    <mergeCell ref="AE242:AG242"/>
    <mergeCell ref="AO168:AR170"/>
    <mergeCell ref="BD171:BD173"/>
    <mergeCell ref="AR148:AR150"/>
    <mergeCell ref="BE75:BH76"/>
    <mergeCell ref="AR78:AR80"/>
    <mergeCell ref="BO242:BQ242"/>
    <mergeCell ref="BE243:BH243"/>
    <mergeCell ref="AO244:AR246"/>
    <mergeCell ref="W266:Z266"/>
    <mergeCell ref="AO261:AS261"/>
    <mergeCell ref="AV244:AV246"/>
    <mergeCell ref="AZ244:AZ246"/>
    <mergeCell ref="AO262:AS262"/>
    <mergeCell ref="AT261:AX261"/>
    <mergeCell ref="BC258:BG258"/>
    <mergeCell ref="C238:R241"/>
    <mergeCell ref="AX258:BB258"/>
    <mergeCell ref="AX259:BB259"/>
    <mergeCell ref="H253:H255"/>
    <mergeCell ref="L253:L255"/>
    <mergeCell ref="Q253:T255"/>
    <mergeCell ref="U253:X254"/>
    <mergeCell ref="U247:X248"/>
    <mergeCell ref="AR247:AR249"/>
    <mergeCell ref="AS247:AV249"/>
    <mergeCell ref="U250:X251"/>
    <mergeCell ref="H247:H249"/>
    <mergeCell ref="I247:L249"/>
    <mergeCell ref="P247:P249"/>
    <mergeCell ref="T247:T249"/>
    <mergeCell ref="H250:H252"/>
    <mergeCell ref="L250:L252"/>
    <mergeCell ref="M250:P252"/>
    <mergeCell ref="T250:T252"/>
    <mergeCell ref="U243:X243"/>
    <mergeCell ref="E244:H246"/>
    <mergeCell ref="L244:L246"/>
    <mergeCell ref="P244:P246"/>
    <mergeCell ref="T244:T246"/>
    <mergeCell ref="U244:X245"/>
    <mergeCell ref="E243:H243"/>
    <mergeCell ref="I243:L243"/>
    <mergeCell ref="M243:P243"/>
    <mergeCell ref="Q243:T243"/>
    <mergeCell ref="Q242:T242"/>
    <mergeCell ref="U242:X242"/>
    <mergeCell ref="Z242:AA242"/>
    <mergeCell ref="AB242:AD242"/>
    <mergeCell ref="E242:H242"/>
    <mergeCell ref="I242:L242"/>
    <mergeCell ref="M242:P242"/>
    <mergeCell ref="AH197:AL197"/>
    <mergeCell ref="E198:J198"/>
    <mergeCell ref="K198:P198"/>
    <mergeCell ref="AC198:AG198"/>
    <mergeCell ref="AH198:AL198"/>
    <mergeCell ref="E197:J197"/>
    <mergeCell ref="K197:P197"/>
    <mergeCell ref="Q197:T198"/>
    <mergeCell ref="AC197:AG197"/>
    <mergeCell ref="C219:D219"/>
    <mergeCell ref="E200:J200"/>
    <mergeCell ref="E201:J201"/>
    <mergeCell ref="E203:J203"/>
    <mergeCell ref="E204:J204"/>
    <mergeCell ref="H217:H219"/>
    <mergeCell ref="U217:X218"/>
    <mergeCell ref="L217:L219"/>
    <mergeCell ref="E189:J189"/>
    <mergeCell ref="E191:J191"/>
    <mergeCell ref="E192:J192"/>
    <mergeCell ref="C135:D135"/>
    <mergeCell ref="H174:H176"/>
    <mergeCell ref="C137:D138"/>
    <mergeCell ref="E137:H137"/>
    <mergeCell ref="I137:L137"/>
    <mergeCell ref="H142:H144"/>
    <mergeCell ref="I142:L144"/>
    <mergeCell ref="L177:L179"/>
    <mergeCell ref="Q185:T186"/>
    <mergeCell ref="E186:J186"/>
    <mergeCell ref="K186:P186"/>
    <mergeCell ref="E182:J182"/>
    <mergeCell ref="K182:P182"/>
    <mergeCell ref="Q182:T183"/>
    <mergeCell ref="E117:J117"/>
    <mergeCell ref="K117:P117"/>
    <mergeCell ref="T174:T176"/>
    <mergeCell ref="H177:H179"/>
    <mergeCell ref="E119:J119"/>
    <mergeCell ref="K119:P119"/>
    <mergeCell ref="E120:J120"/>
    <mergeCell ref="K120:P120"/>
    <mergeCell ref="I167:L167"/>
    <mergeCell ref="Q177:T179"/>
    <mergeCell ref="E114:J114"/>
    <mergeCell ref="K114:P114"/>
    <mergeCell ref="E116:J116"/>
    <mergeCell ref="K116:P116"/>
    <mergeCell ref="E111:J111"/>
    <mergeCell ref="K111:P111"/>
    <mergeCell ref="E113:J113"/>
    <mergeCell ref="K113:P113"/>
    <mergeCell ref="E108:J108"/>
    <mergeCell ref="K108:P108"/>
    <mergeCell ref="E110:J110"/>
    <mergeCell ref="K110:P110"/>
    <mergeCell ref="E105:J105"/>
    <mergeCell ref="K105:P105"/>
    <mergeCell ref="E107:J107"/>
    <mergeCell ref="K107:P107"/>
    <mergeCell ref="E102:J102"/>
    <mergeCell ref="K102:P102"/>
    <mergeCell ref="E104:J104"/>
    <mergeCell ref="K104:P104"/>
    <mergeCell ref="E93:I93"/>
    <mergeCell ref="E94:I94"/>
    <mergeCell ref="J93:N93"/>
    <mergeCell ref="E101:J101"/>
    <mergeCell ref="K101:P101"/>
    <mergeCell ref="E98:J98"/>
    <mergeCell ref="U226:X227"/>
    <mergeCell ref="U229:X230"/>
    <mergeCell ref="U232:X233"/>
    <mergeCell ref="K200:P200"/>
    <mergeCell ref="Q200:T201"/>
    <mergeCell ref="K201:P201"/>
    <mergeCell ref="K203:P203"/>
    <mergeCell ref="Q203:T204"/>
    <mergeCell ref="K204:P204"/>
    <mergeCell ref="BE81:BH82"/>
    <mergeCell ref="BE84:BH85"/>
    <mergeCell ref="AR84:AR86"/>
    <mergeCell ref="AV84:AV86"/>
    <mergeCell ref="BA84:BD86"/>
    <mergeCell ref="AR81:AR83"/>
    <mergeCell ref="AV81:AV83"/>
    <mergeCell ref="AW81:AZ83"/>
    <mergeCell ref="BD81:BD83"/>
    <mergeCell ref="AS78:AV80"/>
    <mergeCell ref="AZ78:AZ80"/>
    <mergeCell ref="BD78:BD80"/>
    <mergeCell ref="BE78:BH79"/>
    <mergeCell ref="AO75:AR77"/>
    <mergeCell ref="AV75:AV77"/>
    <mergeCell ref="AZ75:AZ77"/>
    <mergeCell ref="BD75:BD77"/>
    <mergeCell ref="BA74:BD74"/>
    <mergeCell ref="BE74:BH74"/>
    <mergeCell ref="BA73:BD73"/>
    <mergeCell ref="BE73:BH73"/>
    <mergeCell ref="AW73:AZ73"/>
    <mergeCell ref="AO74:AR74"/>
    <mergeCell ref="AS74:AV74"/>
    <mergeCell ref="AW74:AZ74"/>
    <mergeCell ref="U81:X82"/>
    <mergeCell ref="H84:H86"/>
    <mergeCell ref="L84:L86"/>
    <mergeCell ref="Q84:T86"/>
    <mergeCell ref="U84:X85"/>
    <mergeCell ref="H81:H83"/>
    <mergeCell ref="L81:L83"/>
    <mergeCell ref="M81:P83"/>
    <mergeCell ref="T81:T83"/>
    <mergeCell ref="U75:X76"/>
    <mergeCell ref="H78:H80"/>
    <mergeCell ref="I78:L80"/>
    <mergeCell ref="P78:P80"/>
    <mergeCell ref="T78:T80"/>
    <mergeCell ref="U78:X79"/>
    <mergeCell ref="E75:H77"/>
    <mergeCell ref="L75:L77"/>
    <mergeCell ref="P75:P77"/>
    <mergeCell ref="T75:T77"/>
    <mergeCell ref="U74:X74"/>
    <mergeCell ref="Q73:T73"/>
    <mergeCell ref="U73:X73"/>
    <mergeCell ref="Z73:AA73"/>
    <mergeCell ref="AV177:AV179"/>
    <mergeCell ref="C73:D74"/>
    <mergeCell ref="E73:H73"/>
    <mergeCell ref="I73:L73"/>
    <mergeCell ref="E74:H74"/>
    <mergeCell ref="I74:L74"/>
    <mergeCell ref="AM73:AN74"/>
    <mergeCell ref="AO73:AR73"/>
    <mergeCell ref="AS73:AV73"/>
    <mergeCell ref="AV168:AV170"/>
    <mergeCell ref="H226:H228"/>
    <mergeCell ref="AR211:AR213"/>
    <mergeCell ref="AR214:AR216"/>
    <mergeCell ref="Q61:T62"/>
    <mergeCell ref="AO206:AR206"/>
    <mergeCell ref="U214:X215"/>
    <mergeCell ref="AG67:AK67"/>
    <mergeCell ref="AG71:AK71"/>
    <mergeCell ref="AG70:AK70"/>
    <mergeCell ref="L174:L176"/>
    <mergeCell ref="E221:H221"/>
    <mergeCell ref="E167:H167"/>
    <mergeCell ref="E223:H225"/>
    <mergeCell ref="E206:H206"/>
    <mergeCell ref="H171:H173"/>
    <mergeCell ref="E168:H170"/>
    <mergeCell ref="E222:H222"/>
    <mergeCell ref="E183:J183"/>
    <mergeCell ref="E185:J185"/>
    <mergeCell ref="E188:J188"/>
    <mergeCell ref="BO73:BQ73"/>
    <mergeCell ref="BJ73:BK73"/>
    <mergeCell ref="BL73:BN73"/>
    <mergeCell ref="AO208:AR210"/>
    <mergeCell ref="BE142:BH143"/>
    <mergeCell ref="BO122:BQ122"/>
    <mergeCell ref="BL122:BN122"/>
    <mergeCell ref="AR177:AR179"/>
    <mergeCell ref="BA177:BD179"/>
    <mergeCell ref="BE177:BH178"/>
    <mergeCell ref="T223:T225"/>
    <mergeCell ref="I221:L221"/>
    <mergeCell ref="M221:P221"/>
    <mergeCell ref="U223:X224"/>
    <mergeCell ref="P223:P225"/>
    <mergeCell ref="L223:L225"/>
    <mergeCell ref="AE73:AG73"/>
    <mergeCell ref="AB67:AF67"/>
    <mergeCell ref="AB70:AF70"/>
    <mergeCell ref="AB73:AD73"/>
    <mergeCell ref="AB71:AF71"/>
    <mergeCell ref="AB68:AK69"/>
    <mergeCell ref="E122:H122"/>
    <mergeCell ref="I122:L122"/>
    <mergeCell ref="E123:H123"/>
    <mergeCell ref="I123:L123"/>
    <mergeCell ref="Q217:T219"/>
    <mergeCell ref="H214:H216"/>
    <mergeCell ref="T214:T216"/>
    <mergeCell ref="L214:L216"/>
    <mergeCell ref="M214:P216"/>
    <mergeCell ref="U208:X209"/>
    <mergeCell ref="H211:H213"/>
    <mergeCell ref="I211:L213"/>
    <mergeCell ref="P211:P213"/>
    <mergeCell ref="Q67:T68"/>
    <mergeCell ref="Q70:T71"/>
    <mergeCell ref="P171:P173"/>
    <mergeCell ref="T171:T173"/>
    <mergeCell ref="P168:P170"/>
    <mergeCell ref="N91:R91"/>
    <mergeCell ref="S91:W91"/>
    <mergeCell ref="Q119:T120"/>
    <mergeCell ref="K161:P161"/>
    <mergeCell ref="Q98:T99"/>
    <mergeCell ref="U123:X123"/>
    <mergeCell ref="I206:L206"/>
    <mergeCell ref="M206:P206"/>
    <mergeCell ref="Q206:T206"/>
    <mergeCell ref="I171:L173"/>
    <mergeCell ref="L168:L170"/>
    <mergeCell ref="M174:P176"/>
    <mergeCell ref="K183:P183"/>
    <mergeCell ref="K185:P185"/>
    <mergeCell ref="K188:P188"/>
    <mergeCell ref="BJ122:BK122"/>
    <mergeCell ref="AZ171:AZ173"/>
    <mergeCell ref="AZ168:AZ170"/>
    <mergeCell ref="BE168:BH169"/>
    <mergeCell ref="M73:P73"/>
    <mergeCell ref="M74:P74"/>
    <mergeCell ref="Q116:T117"/>
    <mergeCell ref="Q110:T111"/>
    <mergeCell ref="M122:P122"/>
    <mergeCell ref="Q122:T122"/>
    <mergeCell ref="M123:P123"/>
    <mergeCell ref="Q123:T123"/>
    <mergeCell ref="BD168:BD170"/>
    <mergeCell ref="AR174:AR176"/>
    <mergeCell ref="BD174:BD176"/>
    <mergeCell ref="Q64:T65"/>
    <mergeCell ref="Q74:T74"/>
    <mergeCell ref="U130:X131"/>
    <mergeCell ref="U133:X134"/>
    <mergeCell ref="AR171:AR173"/>
    <mergeCell ref="AS171:AV173"/>
    <mergeCell ref="U171:X172"/>
    <mergeCell ref="U174:X175"/>
    <mergeCell ref="U177:X178"/>
    <mergeCell ref="BA166:BD166"/>
    <mergeCell ref="BE166:BH166"/>
    <mergeCell ref="BE171:BH172"/>
    <mergeCell ref="BE174:BH175"/>
    <mergeCell ref="U168:X169"/>
    <mergeCell ref="AS167:AV167"/>
    <mergeCell ref="AV174:AV176"/>
    <mergeCell ref="AW174:AZ176"/>
    <mergeCell ref="AH113:AL113"/>
    <mergeCell ref="AH114:AL114"/>
    <mergeCell ref="AE137:AG137"/>
    <mergeCell ref="Z137:AA137"/>
    <mergeCell ref="AB137:AD137"/>
    <mergeCell ref="Z122:AA122"/>
    <mergeCell ref="AB122:AD122"/>
    <mergeCell ref="AE122:AG122"/>
    <mergeCell ref="U122:X122"/>
    <mergeCell ref="C166:D167"/>
    <mergeCell ref="U166:X166"/>
    <mergeCell ref="M167:P167"/>
    <mergeCell ref="Q167:T167"/>
    <mergeCell ref="U167:X167"/>
    <mergeCell ref="E166:H166"/>
    <mergeCell ref="I166:L166"/>
    <mergeCell ref="E154:J154"/>
    <mergeCell ref="E155:J155"/>
    <mergeCell ref="AR145:AR147"/>
    <mergeCell ref="AV145:AV147"/>
    <mergeCell ref="AW145:AZ147"/>
    <mergeCell ref="Z166:AA166"/>
    <mergeCell ref="AG163:AK163"/>
    <mergeCell ref="AB164:AF164"/>
    <mergeCell ref="AG164:AK164"/>
    <mergeCell ref="BA148:BD150"/>
    <mergeCell ref="BE148:BH149"/>
    <mergeCell ref="M166:P166"/>
    <mergeCell ref="AV148:AV150"/>
    <mergeCell ref="K154:P154"/>
    <mergeCell ref="AE166:AG166"/>
    <mergeCell ref="Q166:T166"/>
    <mergeCell ref="AS166:AV166"/>
    <mergeCell ref="AW166:AZ166"/>
    <mergeCell ref="AB163:AF163"/>
    <mergeCell ref="T168:T170"/>
    <mergeCell ref="AB166:AD166"/>
    <mergeCell ref="AM166:AN167"/>
    <mergeCell ref="AO166:AR166"/>
    <mergeCell ref="AO167:AR167"/>
    <mergeCell ref="BJ166:BK166"/>
    <mergeCell ref="BL166:BN166"/>
    <mergeCell ref="BO166:BQ166"/>
    <mergeCell ref="AW167:AZ167"/>
    <mergeCell ref="BA167:BD167"/>
    <mergeCell ref="BE167:BH167"/>
    <mergeCell ref="U145:X146"/>
    <mergeCell ref="Q160:T161"/>
    <mergeCell ref="AB160:AF160"/>
    <mergeCell ref="AG160:AK160"/>
    <mergeCell ref="Q157:T158"/>
    <mergeCell ref="Q163:T164"/>
    <mergeCell ref="Q148:T150"/>
    <mergeCell ref="U148:X149"/>
    <mergeCell ref="AR142:AR144"/>
    <mergeCell ref="AS142:AV144"/>
    <mergeCell ref="AZ142:AZ144"/>
    <mergeCell ref="BD142:BD144"/>
    <mergeCell ref="AM137:AN138"/>
    <mergeCell ref="BJ137:BK137"/>
    <mergeCell ref="BL137:BN137"/>
    <mergeCell ref="BO137:BQ137"/>
    <mergeCell ref="AO138:AR138"/>
    <mergeCell ref="AS138:AV138"/>
    <mergeCell ref="AW138:AZ138"/>
    <mergeCell ref="BA138:BD138"/>
    <mergeCell ref="BE138:BH138"/>
    <mergeCell ref="AO137:AR137"/>
    <mergeCell ref="AC108:AG109"/>
    <mergeCell ref="AC110:AG110"/>
    <mergeCell ref="AH110:AL110"/>
    <mergeCell ref="AH108:AL109"/>
    <mergeCell ref="Q113:T114"/>
    <mergeCell ref="AC113:AG113"/>
    <mergeCell ref="AC114:AG114"/>
    <mergeCell ref="C206:D207"/>
    <mergeCell ref="Z206:AA206"/>
    <mergeCell ref="AB206:AD206"/>
    <mergeCell ref="AE206:AG206"/>
    <mergeCell ref="I207:L207"/>
    <mergeCell ref="M207:P207"/>
    <mergeCell ref="Q207:T207"/>
    <mergeCell ref="U206:X206"/>
    <mergeCell ref="E207:H207"/>
    <mergeCell ref="U207:X207"/>
    <mergeCell ref="C221:D222"/>
    <mergeCell ref="T211:T213"/>
    <mergeCell ref="U211:X212"/>
    <mergeCell ref="E208:H210"/>
    <mergeCell ref="L208:L210"/>
    <mergeCell ref="P208:P210"/>
    <mergeCell ref="T208:T210"/>
    <mergeCell ref="Z221:AA221"/>
    <mergeCell ref="AB221:AD221"/>
    <mergeCell ref="AE221:AG221"/>
    <mergeCell ref="I222:L222"/>
    <mergeCell ref="M222:P222"/>
    <mergeCell ref="Q222:T222"/>
    <mergeCell ref="U222:X222"/>
    <mergeCell ref="Q221:T221"/>
    <mergeCell ref="U221:X221"/>
    <mergeCell ref="T226:T228"/>
    <mergeCell ref="T229:T231"/>
    <mergeCell ref="Q232:T234"/>
    <mergeCell ref="H232:H234"/>
    <mergeCell ref="L232:L234"/>
    <mergeCell ref="I226:L228"/>
    <mergeCell ref="L229:L231"/>
    <mergeCell ref="M229:P231"/>
    <mergeCell ref="P226:P228"/>
    <mergeCell ref="H229:H231"/>
    <mergeCell ref="AM206:AN207"/>
    <mergeCell ref="BE206:BH206"/>
    <mergeCell ref="BJ206:BK206"/>
    <mergeCell ref="BL206:BN206"/>
    <mergeCell ref="BA207:BD207"/>
    <mergeCell ref="BE207:BH207"/>
    <mergeCell ref="AO207:AR207"/>
    <mergeCell ref="AW207:AZ207"/>
    <mergeCell ref="AW206:AZ206"/>
    <mergeCell ref="BA206:BD206"/>
    <mergeCell ref="H127:H129"/>
    <mergeCell ref="I127:L129"/>
    <mergeCell ref="Q104:T105"/>
    <mergeCell ref="P127:P129"/>
    <mergeCell ref="T127:T129"/>
    <mergeCell ref="E124:H126"/>
    <mergeCell ref="L124:L126"/>
    <mergeCell ref="P124:P126"/>
    <mergeCell ref="T124:T126"/>
    <mergeCell ref="Q107:T108"/>
    <mergeCell ref="H130:H132"/>
    <mergeCell ref="L130:L132"/>
    <mergeCell ref="M130:P132"/>
    <mergeCell ref="T130:T132"/>
    <mergeCell ref="M137:P137"/>
    <mergeCell ref="E138:H138"/>
    <mergeCell ref="I138:L138"/>
    <mergeCell ref="M138:P138"/>
    <mergeCell ref="AM122:AN123"/>
    <mergeCell ref="AO122:AR122"/>
    <mergeCell ref="AS122:AV122"/>
    <mergeCell ref="AW122:AZ122"/>
    <mergeCell ref="AO123:AR123"/>
    <mergeCell ref="AS123:AV123"/>
    <mergeCell ref="AW123:AZ123"/>
    <mergeCell ref="AV130:AV132"/>
    <mergeCell ref="AZ124:AZ126"/>
    <mergeCell ref="BD124:BD126"/>
    <mergeCell ref="BA122:BD122"/>
    <mergeCell ref="AR127:AR129"/>
    <mergeCell ref="AS127:AV129"/>
    <mergeCell ref="AZ127:AZ129"/>
    <mergeCell ref="BD127:BD129"/>
    <mergeCell ref="BE122:BH122"/>
    <mergeCell ref="BE123:BH123"/>
    <mergeCell ref="U142:X143"/>
    <mergeCell ref="H133:H135"/>
    <mergeCell ref="L133:L135"/>
    <mergeCell ref="AR130:AR132"/>
    <mergeCell ref="AO139:AR141"/>
    <mergeCell ref="AV139:AV141"/>
    <mergeCell ref="AZ139:AZ141"/>
    <mergeCell ref="U124:X125"/>
    <mergeCell ref="BA123:BD123"/>
    <mergeCell ref="Q138:T138"/>
    <mergeCell ref="BA133:BD135"/>
    <mergeCell ref="BE130:BH131"/>
    <mergeCell ref="AW137:AZ137"/>
    <mergeCell ref="BA137:BD137"/>
    <mergeCell ref="BE137:BH137"/>
    <mergeCell ref="BE124:BH125"/>
    <mergeCell ref="BE127:BH128"/>
    <mergeCell ref="U127:X128"/>
    <mergeCell ref="BO206:BQ206"/>
    <mergeCell ref="AV208:AV210"/>
    <mergeCell ref="AZ208:AZ210"/>
    <mergeCell ref="BD208:BD210"/>
    <mergeCell ref="BE208:BH209"/>
    <mergeCell ref="AS207:AV207"/>
    <mergeCell ref="AS206:AV206"/>
    <mergeCell ref="H148:H150"/>
    <mergeCell ref="L148:L150"/>
    <mergeCell ref="AR133:AR135"/>
    <mergeCell ref="AV133:AV135"/>
    <mergeCell ref="Q133:T135"/>
    <mergeCell ref="U139:X140"/>
    <mergeCell ref="Q137:T137"/>
    <mergeCell ref="U137:X137"/>
    <mergeCell ref="U138:X138"/>
    <mergeCell ref="E139:H141"/>
    <mergeCell ref="BE133:BH134"/>
    <mergeCell ref="AW130:AZ132"/>
    <mergeCell ref="BD130:BD132"/>
    <mergeCell ref="BE217:BH218"/>
    <mergeCell ref="BD211:BD213"/>
    <mergeCell ref="BE211:BH212"/>
    <mergeCell ref="BD139:BD141"/>
    <mergeCell ref="BE139:BH140"/>
    <mergeCell ref="BD145:BD147"/>
    <mergeCell ref="BE145:BH146"/>
    <mergeCell ref="AV214:AV216"/>
    <mergeCell ref="AW214:AZ216"/>
    <mergeCell ref="BD214:BD216"/>
    <mergeCell ref="BE214:BH215"/>
    <mergeCell ref="AS211:AV213"/>
    <mergeCell ref="AZ211:AZ213"/>
    <mergeCell ref="BA217:BD219"/>
    <mergeCell ref="AM221:AN222"/>
    <mergeCell ref="AO221:AR221"/>
    <mergeCell ref="AS221:AV221"/>
    <mergeCell ref="AW221:AZ221"/>
    <mergeCell ref="AO222:AR222"/>
    <mergeCell ref="AS222:AV222"/>
    <mergeCell ref="AW222:AZ222"/>
    <mergeCell ref="AO223:AR225"/>
    <mergeCell ref="AV223:AV225"/>
    <mergeCell ref="AZ223:AZ225"/>
    <mergeCell ref="BD223:BD225"/>
    <mergeCell ref="AZ226:AZ228"/>
    <mergeCell ref="BD226:BD228"/>
    <mergeCell ref="BO221:BQ221"/>
    <mergeCell ref="BA222:BD222"/>
    <mergeCell ref="BE222:BH222"/>
    <mergeCell ref="BE223:BH224"/>
    <mergeCell ref="BA221:BD221"/>
    <mergeCell ref="BE221:BH221"/>
    <mergeCell ref="BJ221:BK221"/>
    <mergeCell ref="BL221:BN221"/>
    <mergeCell ref="BE232:BH233"/>
    <mergeCell ref="BE226:BH227"/>
    <mergeCell ref="AR229:AR231"/>
    <mergeCell ref="AV229:AV231"/>
    <mergeCell ref="AW229:AZ231"/>
    <mergeCell ref="BD229:BD231"/>
    <mergeCell ref="AR232:AR234"/>
    <mergeCell ref="BE229:BH230"/>
    <mergeCell ref="AR226:AR228"/>
    <mergeCell ref="AV232:AV234"/>
    <mergeCell ref="BA232:BD234"/>
    <mergeCell ref="C61:D62"/>
    <mergeCell ref="Q154:T155"/>
    <mergeCell ref="AO124:AR126"/>
    <mergeCell ref="AV124:AV126"/>
    <mergeCell ref="AS137:AV137"/>
    <mergeCell ref="AR217:AR219"/>
    <mergeCell ref="AV217:AV219"/>
    <mergeCell ref="AS226:AV228"/>
    <mergeCell ref="AB65:AF66"/>
    <mergeCell ref="Q101:T102"/>
    <mergeCell ref="H145:H147"/>
    <mergeCell ref="L145:L147"/>
    <mergeCell ref="M145:P147"/>
    <mergeCell ref="T145:T147"/>
    <mergeCell ref="P142:P144"/>
    <mergeCell ref="T142:T144"/>
    <mergeCell ref="L139:L141"/>
    <mergeCell ref="P139:P141"/>
    <mergeCell ref="T139:T141"/>
    <mergeCell ref="Q284:T285"/>
    <mergeCell ref="AB284:AF284"/>
    <mergeCell ref="AG284:AK284"/>
    <mergeCell ref="AB285:AF285"/>
    <mergeCell ref="AG285:AK285"/>
    <mergeCell ref="Q278:T279"/>
    <mergeCell ref="Q281:T282"/>
    <mergeCell ref="AB281:AF281"/>
    <mergeCell ref="AG281:AK281"/>
    <mergeCell ref="AB279:AF280"/>
    <mergeCell ref="AG279:AK280"/>
  </mergeCells>
  <printOptions verticalCentered="1"/>
  <pageMargins left="0" right="0" top="0" bottom="0" header="0.5118110236220472" footer="0.5118110236220472"/>
  <pageSetup fitToHeight="2" horizontalDpi="600" verticalDpi="600" orientation="portrait" paperSize="9" scale="65" r:id="rId2"/>
  <rowBreaks count="1" manualBreakCount="1">
    <brk id="150" min="1" max="6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三島オープンバドミントン大会</dc:title>
  <dc:subject/>
  <dc:creator>高橋  良計</dc:creator>
  <cp:keywords/>
  <dc:description/>
  <cp:lastModifiedBy>Owner</cp:lastModifiedBy>
  <cp:lastPrinted>2011-10-10T11:20:04Z</cp:lastPrinted>
  <dcterms:created xsi:type="dcterms:W3CDTF">2003-02-27T14:44:25Z</dcterms:created>
  <dcterms:modified xsi:type="dcterms:W3CDTF">2011-10-19T13:04:39Z</dcterms:modified>
  <cp:category/>
  <cp:version/>
  <cp:contentType/>
  <cp:contentStatus/>
</cp:coreProperties>
</file>